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405" yWindow="1155" windowWidth="15600" windowHeight="5370" tabRatio="678"/>
  </bookViews>
  <sheets>
    <sheet name="capa" sheetId="389" r:id="rId1"/>
    <sheet name="introducao" sheetId="6" r:id="rId2"/>
    <sheet name="fontes" sheetId="7" r:id="rId3"/>
    <sheet name="6populacao2" sheetId="771" r:id="rId4"/>
    <sheet name="7empregoINE2" sheetId="772" r:id="rId5"/>
    <sheet name="8desemprego_INE2" sheetId="773" r:id="rId6"/>
    <sheet name="9lay_off" sheetId="487" r:id="rId7"/>
    <sheet name="10desemprego_IEFP" sheetId="497" r:id="rId8"/>
    <sheet name="11desemprego_IEFP" sheetId="498" r:id="rId9"/>
    <sheet name="12fp_anexo C" sheetId="703" r:id="rId10"/>
    <sheet name="13empresarial" sheetId="774" r:id="rId11"/>
    <sheet name="14ganhos" sheetId="458" r:id="rId12"/>
    <sheet name="15salários" sheetId="502" r:id="rId13"/>
    <sheet name="16irct" sheetId="491" r:id="rId14"/>
    <sheet name="17acidentes" sheetId="775" r:id="rId15"/>
    <sheet name="18ssocial" sheetId="500" r:id="rId16"/>
    <sheet name="19ssocial " sheetId="501" r:id="rId17"/>
    <sheet name="20destaque" sheetId="602" r:id="rId18"/>
    <sheet name="21destaque" sheetId="564" r:id="rId19"/>
    <sheet name="22conceito" sheetId="26" r:id="rId20"/>
    <sheet name="23conceito" sheetId="27" r:id="rId21"/>
    <sheet name="contracapa" sheetId="28" r:id="rId22"/>
  </sheets>
  <externalReferences>
    <externalReference r:id="rId23"/>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'13empresarial'!$A$1:$O$78</definedName>
    <definedName name="_xlnm.Print_Area" localSheetId="11">'14ganhos'!$A$1:$P$57</definedName>
    <definedName name="_xlnm.Print_Area" localSheetId="12">'15salários'!$A$1:$K$49</definedName>
    <definedName name="_xlnm.Print_Area" localSheetId="13">'16irct'!$A$1:$R$80</definedName>
    <definedName name="_xlnm.Print_Area" localSheetId="14">'17acidentes'!$A$1:$Q$59</definedName>
    <definedName name="_xlnm.Print_Area" localSheetId="15">'18ssocial'!$A$1:$N$69</definedName>
    <definedName name="_xlnm.Print_Area" localSheetId="16">'19ssocial '!$A$1:$O$72</definedName>
    <definedName name="_xlnm.Print_Area" localSheetId="17">'20destaque'!$A$1:$S$73</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'6populacao2'!$A$1:$P$58</definedName>
    <definedName name="_xlnm.Print_Area" localSheetId="4">'7empregoINE2'!$A$1:$P$68</definedName>
    <definedName name="_xlnm.Print_Area" localSheetId="5">'8desemprego_INE2'!$A$1:$P$58</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9">#REF!</definedName>
    <definedName name="dgalsjdgAD" localSheetId="10">#REF!</definedName>
    <definedName name="dgalsjdgAD" localSheetId="14">#REF!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'!$A$1:$O$72</definedName>
    <definedName name="Z_5859C3A0_D6FB_40D9_B6C2_346CB5A63A0A_.wvu.PrintArea" localSheetId="17" hidden="1">'20destaque'!$A$1:$S$73</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'6populacao2'!$A$1:$P$57</definedName>
    <definedName name="Z_5859C3A0_D6FB_40D9_B6C2_346CB5A63A0A_.wvu.PrintArea" localSheetId="4" hidden="1">'7empregoINE2'!$A$1:$P$68</definedName>
    <definedName name="Z_5859C3A0_D6FB_40D9_B6C2_346CB5A63A0A_.wvu.PrintArea" localSheetId="5" hidden="1">'8desemprego_INE2'!$A$1:$P$58</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'6populacao2'!#REF!,'6populacao2'!$30:$55,'6populacao2'!#REF!</definedName>
    <definedName name="Z_5859C3A0_D6FB_40D9_B6C2_346CB5A63A0A_.wvu.Rows" localSheetId="4" hidden="1">'7empregoINE2'!$40:$65,'7empregoINE2'!#REF!</definedName>
    <definedName name="Z_5859C3A0_D6FB_40D9_B6C2_346CB5A63A0A_.wvu.Rows" localSheetId="5" hidden="1">'8desemprego_INE2'!$37:$55,'8desemprego_INE2'!#REF!,'8desemprego_INE2'!#REF!,'8desemprego_INE2'!#REF!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'!$A$1:$O$72</definedName>
    <definedName name="Z_87E9DA1B_1CEB_458D_87A5_C4E38BAE485A_.wvu.PrintArea" localSheetId="17" hidden="1">'20destaque'!$A$1:$S$73</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'6populacao2'!$A$1:$P$57</definedName>
    <definedName name="Z_87E9DA1B_1CEB_458D_87A5_C4E38BAE485A_.wvu.PrintArea" localSheetId="4" hidden="1">'7empregoINE2'!$A$1:$P$68</definedName>
    <definedName name="Z_87E9DA1B_1CEB_458D_87A5_C4E38BAE485A_.wvu.PrintArea" localSheetId="5" hidden="1">'8desemprego_INE2'!$A$1:$P$58</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'6populacao2'!#REF!,'6populacao2'!$30:$55,'6populacao2'!#REF!</definedName>
    <definedName name="Z_87E9DA1B_1CEB_458D_87A5_C4E38BAE485A_.wvu.Rows" localSheetId="4" hidden="1">'7empregoINE2'!$40:$65,'7empregoINE2'!#REF!</definedName>
    <definedName name="Z_87E9DA1B_1CEB_458D_87A5_C4E38BAE485A_.wvu.Rows" localSheetId="5" hidden="1">'8desemprego_INE2'!$37:$55,'8desemprego_INE2'!#REF!,'8desemprego_INE2'!#REF!,'8desemprego_INE2'!#REF!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'!$A$1:$O$72</definedName>
    <definedName name="Z_D8E90C30_C61D_40A7_989F_8651AA8E91E2_.wvu.PrintArea" localSheetId="17" hidden="1">'20destaque'!$A$1:$S$73</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'6populacao2'!$A$1:$P$57</definedName>
    <definedName name="Z_D8E90C30_C61D_40A7_989F_8651AA8E91E2_.wvu.PrintArea" localSheetId="4" hidden="1">'7empregoINE2'!$A$1:$P$68</definedName>
    <definedName name="Z_D8E90C30_C61D_40A7_989F_8651AA8E91E2_.wvu.PrintArea" localSheetId="5" hidden="1">'8desemprego_INE2'!$A$1:$P$58</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'6populacao2'!#REF!,'6populacao2'!$29:$55,'6populacao2'!#REF!,'6populacao2'!#REF!</definedName>
    <definedName name="Z_D8E90C30_C61D_40A7_989F_8651AA8E91E2_.wvu.Rows" localSheetId="4" hidden="1">'7empregoINE2'!$40:$65,'7empregoINE2'!#REF!</definedName>
    <definedName name="Z_D8E90C30_C61D_40A7_989F_8651AA8E91E2_.wvu.Rows" localSheetId="6" hidden="1">'9lay_off'!#REF!,'9lay_off'!#REF!,'9lay_off'!#REF!</definedName>
  </definedNames>
  <calcPr calcId="145621"/>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M16" i="775" l="1"/>
  <c r="M30" i="775" s="1"/>
  <c r="J16" i="775"/>
  <c r="J43" i="775" s="1"/>
  <c r="G16" i="775"/>
  <c r="G30" i="775" s="1"/>
  <c r="N8" i="775"/>
  <c r="J30" i="775" l="1"/>
  <c r="G43" i="775"/>
  <c r="M43" i="775"/>
  <c r="M74" i="774" l="1"/>
  <c r="L74" i="774"/>
  <c r="K74" i="774"/>
  <c r="J74" i="774"/>
  <c r="I74" i="774"/>
  <c r="H74" i="774"/>
  <c r="G74" i="774"/>
  <c r="F74" i="774"/>
  <c r="E74" i="774"/>
  <c r="M73" i="774"/>
  <c r="L73" i="774"/>
  <c r="K73" i="774"/>
  <c r="J73" i="774"/>
  <c r="I73" i="774"/>
  <c r="H73" i="774"/>
  <c r="G73" i="774"/>
  <c r="F73" i="774"/>
  <c r="E73" i="774"/>
  <c r="M72" i="774"/>
  <c r="L72" i="774"/>
  <c r="K72" i="774"/>
  <c r="J72" i="774"/>
  <c r="I72" i="774"/>
  <c r="H72" i="774"/>
  <c r="G72" i="774"/>
  <c r="F72" i="774"/>
  <c r="E72" i="774"/>
  <c r="M71" i="774"/>
  <c r="L71" i="774"/>
  <c r="K71" i="774"/>
  <c r="J71" i="774"/>
  <c r="I71" i="774"/>
  <c r="H71" i="774"/>
  <c r="G71" i="774"/>
  <c r="F71" i="774"/>
  <c r="E71" i="774"/>
  <c r="M70" i="774"/>
  <c r="L70" i="774"/>
  <c r="K70" i="774"/>
  <c r="J70" i="774"/>
  <c r="I70" i="774"/>
  <c r="H70" i="774"/>
  <c r="G70" i="774"/>
  <c r="F70" i="774"/>
  <c r="E70" i="774"/>
  <c r="M69" i="774"/>
  <c r="L69" i="774"/>
  <c r="K69" i="774"/>
  <c r="J69" i="774"/>
  <c r="I69" i="774"/>
  <c r="H69" i="774"/>
  <c r="G69" i="774"/>
  <c r="F69" i="774"/>
  <c r="E69" i="774"/>
  <c r="M68" i="774"/>
  <c r="L68" i="774"/>
  <c r="K68" i="774"/>
  <c r="J68" i="774"/>
  <c r="I68" i="774"/>
  <c r="H68" i="774"/>
  <c r="G68" i="774"/>
  <c r="F68" i="774"/>
  <c r="E68" i="774"/>
  <c r="M67" i="774"/>
  <c r="L67" i="774"/>
  <c r="K67" i="774"/>
  <c r="J67" i="774"/>
  <c r="I67" i="774"/>
  <c r="H67" i="774"/>
  <c r="G67" i="774"/>
  <c r="F67" i="774"/>
  <c r="E67" i="774"/>
  <c r="M66" i="774"/>
  <c r="L66" i="774"/>
  <c r="K66" i="774"/>
  <c r="J66" i="774"/>
  <c r="I66" i="774"/>
  <c r="H66" i="774"/>
  <c r="G66" i="774"/>
  <c r="F66" i="774"/>
  <c r="E66" i="774"/>
  <c r="M65" i="774"/>
  <c r="L65" i="774"/>
  <c r="K65" i="774"/>
  <c r="J65" i="774"/>
  <c r="I65" i="774"/>
  <c r="H65" i="774"/>
  <c r="G65" i="774"/>
  <c r="F65" i="774"/>
  <c r="E65" i="774"/>
  <c r="M64" i="774"/>
  <c r="L64" i="774"/>
  <c r="K64" i="774"/>
  <c r="J64" i="774"/>
  <c r="I64" i="774"/>
  <c r="H64" i="774"/>
  <c r="G64" i="774"/>
  <c r="F64" i="774"/>
  <c r="E64" i="774"/>
  <c r="M48" i="774"/>
  <c r="M47" i="774"/>
  <c r="M46" i="774"/>
  <c r="M45" i="774"/>
  <c r="M44" i="774"/>
  <c r="M43" i="774"/>
  <c r="M42" i="774"/>
  <c r="M41" i="774"/>
  <c r="M40" i="774"/>
  <c r="M39" i="774"/>
  <c r="M38" i="774"/>
  <c r="N42" i="773" l="1"/>
  <c r="L42" i="773"/>
  <c r="J42" i="773"/>
  <c r="H42" i="773"/>
  <c r="F42" i="773"/>
  <c r="M40" i="773"/>
  <c r="K40" i="773"/>
  <c r="I40" i="773"/>
  <c r="G40" i="773"/>
  <c r="E40" i="773"/>
  <c r="L64" i="772"/>
  <c r="H64" i="772"/>
  <c r="L65" i="772"/>
  <c r="J65" i="772"/>
  <c r="H65" i="772"/>
  <c r="F65" i="772"/>
  <c r="N61" i="772"/>
  <c r="J61" i="772"/>
  <c r="F61" i="772"/>
  <c r="L59" i="772"/>
  <c r="H59" i="772"/>
  <c r="L55" i="772"/>
  <c r="H55" i="772"/>
  <c r="N53" i="772"/>
  <c r="J45" i="772"/>
  <c r="J63" i="772"/>
  <c r="H45" i="772"/>
  <c r="H63" i="772"/>
  <c r="F63" i="772"/>
  <c r="M43" i="772"/>
  <c r="K43" i="772"/>
  <c r="I43" i="772"/>
  <c r="G43" i="772"/>
  <c r="E43" i="772"/>
  <c r="F54" i="771"/>
  <c r="N51" i="771"/>
  <c r="L51" i="771"/>
  <c r="J51" i="771"/>
  <c r="H51" i="771"/>
  <c r="F51" i="771"/>
  <c r="N52" i="771"/>
  <c r="L52" i="771"/>
  <c r="J52" i="771"/>
  <c r="H52" i="771"/>
  <c r="F52" i="771"/>
  <c r="N48" i="771"/>
  <c r="L48" i="771"/>
  <c r="J48" i="771"/>
  <c r="H48" i="771"/>
  <c r="F48" i="771"/>
  <c r="N49" i="771"/>
  <c r="L49" i="771"/>
  <c r="J49" i="771"/>
  <c r="H49" i="771"/>
  <c r="F49" i="771"/>
  <c r="N45" i="771"/>
  <c r="L45" i="771"/>
  <c r="J45" i="771"/>
  <c r="H45" i="771"/>
  <c r="F45" i="771"/>
  <c r="N46" i="771"/>
  <c r="L46" i="771"/>
  <c r="J46" i="771"/>
  <c r="H46" i="771"/>
  <c r="F46" i="771"/>
  <c r="N42" i="771"/>
  <c r="L42" i="771"/>
  <c r="J42" i="771"/>
  <c r="H42" i="771"/>
  <c r="F42" i="771"/>
  <c r="N43" i="771"/>
  <c r="L43" i="771"/>
  <c r="J43" i="771"/>
  <c r="H43" i="771"/>
  <c r="F43" i="771"/>
  <c r="N39" i="771"/>
  <c r="L39" i="771"/>
  <c r="J39" i="771"/>
  <c r="H39" i="771"/>
  <c r="F39" i="771"/>
  <c r="N40" i="771"/>
  <c r="L40" i="771"/>
  <c r="J40" i="771"/>
  <c r="H40" i="771"/>
  <c r="F40" i="771"/>
  <c r="N36" i="771"/>
  <c r="L36" i="771"/>
  <c r="J36" i="771"/>
  <c r="H36" i="771"/>
  <c r="F36" i="771"/>
  <c r="N53" i="771"/>
  <c r="L53" i="771"/>
  <c r="J53" i="771"/>
  <c r="H53" i="771"/>
  <c r="F53" i="771"/>
  <c r="M33" i="771"/>
  <c r="K33" i="771"/>
  <c r="I33" i="771"/>
  <c r="G33" i="771"/>
  <c r="E33" i="771"/>
  <c r="F45" i="772" l="1"/>
  <c r="F49" i="772"/>
  <c r="J49" i="772"/>
  <c r="N49" i="772"/>
  <c r="H50" i="772"/>
  <c r="L50" i="772"/>
  <c r="F55" i="772"/>
  <c r="J55" i="772"/>
  <c r="N55" i="772"/>
  <c r="H56" i="772"/>
  <c r="L56" i="772"/>
  <c r="F59" i="772"/>
  <c r="J59" i="772"/>
  <c r="N59" i="772"/>
  <c r="H61" i="772"/>
  <c r="L61" i="772"/>
  <c r="F62" i="772"/>
  <c r="J62" i="772"/>
  <c r="N62" i="772"/>
  <c r="F64" i="772"/>
  <c r="J64" i="772"/>
  <c r="N64" i="772"/>
  <c r="F35" i="771"/>
  <c r="H35" i="771"/>
  <c r="J35" i="771"/>
  <c r="L35" i="771"/>
  <c r="N35" i="771"/>
  <c r="J54" i="771"/>
  <c r="N54" i="771"/>
  <c r="H49" i="772"/>
  <c r="L49" i="772"/>
  <c r="J50" i="772"/>
  <c r="N50" i="772"/>
  <c r="F56" i="772"/>
  <c r="J56" i="772"/>
  <c r="N56" i="772"/>
  <c r="H58" i="772"/>
  <c r="H62" i="772"/>
  <c r="L62" i="772"/>
  <c r="N65" i="772"/>
  <c r="F37" i="771"/>
  <c r="H37" i="771"/>
  <c r="J37" i="771"/>
  <c r="L37" i="771"/>
  <c r="N37" i="771"/>
  <c r="F38" i="771"/>
  <c r="H38" i="771"/>
  <c r="J38" i="771"/>
  <c r="L38" i="771"/>
  <c r="N38" i="771"/>
  <c r="F41" i="771"/>
  <c r="H41" i="771"/>
  <c r="J41" i="771"/>
  <c r="L41" i="771"/>
  <c r="N41" i="771"/>
  <c r="F44" i="771"/>
  <c r="H44" i="771"/>
  <c r="J44" i="771"/>
  <c r="L44" i="771"/>
  <c r="N44" i="771"/>
  <c r="F47" i="771"/>
  <c r="H47" i="771"/>
  <c r="J47" i="771"/>
  <c r="L47" i="771"/>
  <c r="N47" i="771"/>
  <c r="F50" i="771"/>
  <c r="H50" i="771"/>
  <c r="J50" i="771"/>
  <c r="L50" i="771"/>
  <c r="N50" i="771"/>
  <c r="H55" i="771"/>
  <c r="L55" i="771"/>
  <c r="N63" i="772"/>
  <c r="N45" i="772"/>
  <c r="H46" i="772"/>
  <c r="L46" i="772"/>
  <c r="F47" i="772"/>
  <c r="J47" i="772"/>
  <c r="N47" i="772"/>
  <c r="H48" i="772"/>
  <c r="L48" i="772"/>
  <c r="F51" i="772"/>
  <c r="J51" i="772"/>
  <c r="L63" i="772"/>
  <c r="L45" i="772"/>
  <c r="F46" i="772"/>
  <c r="J46" i="772"/>
  <c r="N46" i="772"/>
  <c r="H47" i="772"/>
  <c r="L47" i="772"/>
  <c r="F48" i="772"/>
  <c r="J48" i="772"/>
  <c r="N48" i="772"/>
  <c r="F50" i="772"/>
  <c r="H51" i="772"/>
  <c r="L51" i="772"/>
  <c r="F52" i="772"/>
  <c r="H52" i="772"/>
  <c r="J52" i="772"/>
  <c r="L52" i="772"/>
  <c r="N52" i="772"/>
  <c r="F53" i="772"/>
  <c r="H53" i="772"/>
  <c r="J53" i="772"/>
  <c r="L53" i="772"/>
  <c r="F58" i="772"/>
  <c r="J58" i="772"/>
  <c r="L58" i="772"/>
  <c r="N58" i="772"/>
  <c r="H43" i="773"/>
  <c r="L43" i="773"/>
  <c r="F44" i="773"/>
  <c r="J44" i="773"/>
  <c r="N44" i="773"/>
  <c r="H45" i="773"/>
  <c r="L45" i="773"/>
  <c r="F46" i="773"/>
  <c r="J46" i="773"/>
  <c r="N46" i="773"/>
  <c r="H47" i="773"/>
  <c r="L47" i="773"/>
  <c r="F48" i="773"/>
  <c r="J48" i="773"/>
  <c r="N48" i="773"/>
  <c r="H49" i="773"/>
  <c r="L49" i="773"/>
  <c r="F50" i="773"/>
  <c r="J50" i="773"/>
  <c r="N50" i="773"/>
  <c r="H51" i="773"/>
  <c r="L51" i="773"/>
  <c r="F52" i="773"/>
  <c r="J52" i="773"/>
  <c r="N52" i="773"/>
  <c r="H53" i="773"/>
  <c r="L53" i="773"/>
  <c r="F54" i="773"/>
  <c r="J54" i="773"/>
  <c r="N54" i="773"/>
  <c r="H55" i="773"/>
  <c r="L55" i="773"/>
  <c r="F43" i="773"/>
  <c r="J43" i="773"/>
  <c r="N43" i="773"/>
  <c r="H44" i="773"/>
  <c r="L44" i="773"/>
  <c r="F45" i="773"/>
  <c r="J45" i="773"/>
  <c r="N45" i="773"/>
  <c r="H46" i="773"/>
  <c r="L46" i="773"/>
  <c r="F47" i="773"/>
  <c r="J47" i="773"/>
  <c r="N47" i="773"/>
  <c r="H48" i="773"/>
  <c r="L48" i="773"/>
  <c r="F49" i="773"/>
  <c r="J49" i="773"/>
  <c r="N49" i="773"/>
  <c r="H50" i="773"/>
  <c r="L50" i="773"/>
  <c r="F51" i="773"/>
  <c r="J51" i="773"/>
  <c r="N51" i="773"/>
  <c r="H52" i="773"/>
  <c r="L52" i="773"/>
  <c r="F53" i="773"/>
  <c r="J53" i="773"/>
  <c r="N53" i="773"/>
  <c r="H54" i="773"/>
  <c r="L54" i="773"/>
  <c r="F55" i="773"/>
  <c r="J55" i="773"/>
  <c r="N55" i="773"/>
  <c r="H54" i="771"/>
  <c r="L54" i="771"/>
  <c r="F55" i="771"/>
  <c r="J55" i="771"/>
  <c r="N55" i="771"/>
  <c r="N51" i="772"/>
  <c r="F54" i="772"/>
  <c r="H54" i="772"/>
  <c r="J54" i="772"/>
  <c r="L54" i="772"/>
  <c r="N54" i="772"/>
  <c r="F57" i="772"/>
  <c r="H57" i="772"/>
  <c r="J57" i="772"/>
  <c r="L57" i="772"/>
  <c r="N57" i="772"/>
  <c r="F60" i="772"/>
  <c r="H60" i="772"/>
  <c r="J60" i="772"/>
  <c r="L60" i="772"/>
  <c r="N60" i="772"/>
  <c r="O10" i="491" l="1"/>
  <c r="N10" i="491"/>
  <c r="M10" i="491"/>
  <c r="L10" i="491"/>
  <c r="K10" i="491"/>
  <c r="J10" i="491"/>
  <c r="I10" i="491"/>
  <c r="H10" i="491"/>
  <c r="G10" i="491"/>
  <c r="F10" i="491"/>
  <c r="E10" i="491"/>
  <c r="P6" i="497" l="1"/>
  <c r="F47" i="491" l="1"/>
  <c r="G47" i="491"/>
  <c r="H47" i="491"/>
  <c r="I47" i="491"/>
  <c r="J47" i="491"/>
  <c r="K47" i="491"/>
  <c r="L47" i="491"/>
  <c r="M47" i="491"/>
  <c r="N47" i="491"/>
  <c r="O47" i="491"/>
  <c r="P47" i="491"/>
  <c r="Q47" i="491"/>
  <c r="E47" i="491"/>
  <c r="F53" i="491"/>
  <c r="G53" i="491"/>
  <c r="H53" i="491"/>
  <c r="I53" i="491"/>
  <c r="J53" i="491"/>
  <c r="K53" i="491"/>
  <c r="L53" i="491"/>
  <c r="M53" i="491"/>
  <c r="N53" i="491"/>
  <c r="O53" i="491"/>
  <c r="P53" i="491"/>
  <c r="Q53" i="491"/>
  <c r="E53" i="491"/>
  <c r="N24" i="458" l="1"/>
  <c r="N27" i="458" l="1"/>
  <c r="N26" i="458"/>
  <c r="N25" i="458"/>
  <c r="M24" i="458" l="1"/>
  <c r="O16" i="498" l="1"/>
  <c r="M16" i="498"/>
  <c r="K16" i="498"/>
  <c r="I16" i="498"/>
  <c r="G16" i="498"/>
  <c r="E16" i="498"/>
  <c r="Q69" i="497"/>
  <c r="O65" i="497"/>
  <c r="M65" i="497"/>
  <c r="L65" i="497"/>
  <c r="K65" i="497"/>
  <c r="I65" i="497"/>
  <c r="H65" i="497"/>
  <c r="G65" i="497"/>
  <c r="E65" i="497"/>
  <c r="N16" i="498"/>
  <c r="L16" i="498"/>
  <c r="J16" i="498"/>
  <c r="H16" i="498"/>
  <c r="F16" i="498"/>
  <c r="N65" i="497"/>
  <c r="J65" i="497"/>
  <c r="F65" i="497"/>
  <c r="N49" i="497"/>
  <c r="J49" i="497"/>
  <c r="F49" i="497"/>
  <c r="P49" i="497" l="1"/>
  <c r="K67" i="497"/>
  <c r="J72" i="497"/>
  <c r="H49" i="497"/>
  <c r="L49" i="497"/>
  <c r="H66" i="497"/>
  <c r="P66" i="497"/>
  <c r="F68" i="497"/>
  <c r="N68" i="497"/>
  <c r="I69" i="497"/>
  <c r="L70" i="497"/>
  <c r="G71" i="497"/>
  <c r="O71" i="497"/>
  <c r="F66" i="497"/>
  <c r="J66" i="497"/>
  <c r="L66" i="497"/>
  <c r="N66" i="497"/>
  <c r="E67" i="497"/>
  <c r="G67" i="497"/>
  <c r="I67" i="497"/>
  <c r="M67" i="497"/>
  <c r="O67" i="497"/>
  <c r="Q67" i="497"/>
  <c r="H68" i="497"/>
  <c r="J68" i="497"/>
  <c r="L68" i="497"/>
  <c r="P68" i="497"/>
  <c r="E69" i="497"/>
  <c r="G69" i="497"/>
  <c r="K69" i="497"/>
  <c r="M69" i="497"/>
  <c r="O69" i="497"/>
  <c r="F70" i="497"/>
  <c r="H70" i="497"/>
  <c r="J70" i="497"/>
  <c r="N70" i="497"/>
  <c r="P70" i="497"/>
  <c r="E71" i="497"/>
  <c r="I71" i="497"/>
  <c r="K71" i="497"/>
  <c r="M71" i="497"/>
  <c r="Q71" i="497"/>
  <c r="F72" i="497"/>
  <c r="H72" i="497"/>
  <c r="L72" i="497"/>
  <c r="N72" i="497"/>
  <c r="P72" i="497"/>
  <c r="E66" i="497"/>
  <c r="G66" i="497"/>
  <c r="I66" i="497"/>
  <c r="K66" i="497"/>
  <c r="M66" i="497"/>
  <c r="O66" i="497"/>
  <c r="Q66" i="497"/>
  <c r="F67" i="497"/>
  <c r="H67" i="497"/>
  <c r="J67" i="497"/>
  <c r="L67" i="497"/>
  <c r="N67" i="497"/>
  <c r="P67" i="497"/>
  <c r="E68" i="497"/>
  <c r="E49" i="497"/>
  <c r="G49" i="497"/>
  <c r="I49" i="497"/>
  <c r="K49" i="497"/>
  <c r="M49" i="497"/>
  <c r="O49" i="497"/>
  <c r="Q49" i="497"/>
  <c r="G68" i="497"/>
  <c r="I68" i="497"/>
  <c r="K68" i="497"/>
  <c r="M68" i="497"/>
  <c r="O68" i="497"/>
  <c r="Q68" i="497"/>
  <c r="F69" i="497"/>
  <c r="H69" i="497"/>
  <c r="J69" i="497"/>
  <c r="L69" i="497"/>
  <c r="N69" i="497"/>
  <c r="P69" i="497"/>
  <c r="E70" i="497"/>
  <c r="G70" i="497"/>
  <c r="I70" i="497"/>
  <c r="K70" i="497"/>
  <c r="M70" i="497"/>
  <c r="O70" i="497"/>
  <c r="Q70" i="497"/>
  <c r="F71" i="497"/>
  <c r="H71" i="497"/>
  <c r="J71" i="497"/>
  <c r="L71" i="497"/>
  <c r="N71" i="497"/>
  <c r="P71" i="497"/>
  <c r="E72" i="497"/>
  <c r="G72" i="497"/>
  <c r="I72" i="497"/>
  <c r="K72" i="497"/>
  <c r="M72" i="497"/>
  <c r="O72" i="497"/>
  <c r="Q72" i="497"/>
  <c r="M21" i="458" l="1"/>
  <c r="M17" i="458"/>
  <c r="M29" i="458" l="1"/>
  <c r="M26" i="458"/>
  <c r="M25" i="458"/>
  <c r="L27" i="458"/>
  <c r="K27" i="458"/>
  <c r="J27" i="458"/>
  <c r="I27" i="458"/>
  <c r="H27" i="458"/>
  <c r="L26" i="458"/>
  <c r="K26" i="458"/>
  <c r="J26" i="458"/>
  <c r="I26" i="458"/>
  <c r="H26" i="458"/>
  <c r="L25" i="458"/>
  <c r="K25" i="458"/>
  <c r="J25" i="458"/>
  <c r="I25" i="458"/>
  <c r="H25" i="458"/>
  <c r="L24" i="458"/>
  <c r="K24" i="458"/>
  <c r="J24" i="458"/>
  <c r="I24" i="458"/>
  <c r="H24" i="458"/>
  <c r="M27" i="458" l="1"/>
  <c r="E6" i="497" l="1"/>
  <c r="L65" i="501" l="1"/>
  <c r="K65" i="501"/>
  <c r="J65" i="501"/>
  <c r="I65" i="501"/>
  <c r="H65" i="501"/>
  <c r="G65" i="501"/>
  <c r="F65" i="501"/>
  <c r="E65" i="501"/>
  <c r="I44" i="500" l="1"/>
  <c r="H44" i="500"/>
  <c r="G44" i="500"/>
  <c r="F44" i="500"/>
  <c r="E44" i="500"/>
  <c r="K6" i="500" l="1"/>
  <c r="K43" i="500"/>
  <c r="J44" i="500"/>
  <c r="M65" i="501" l="1"/>
  <c r="K31" i="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AE9" i="500" l="1"/>
  <c r="AE10" i="500"/>
  <c r="AE11" i="500"/>
  <c r="AE12" i="500"/>
  <c r="AE13" i="500"/>
  <c r="AE14" i="500"/>
  <c r="AE15" i="500"/>
  <c r="AE16" i="500"/>
  <c r="AE17" i="500"/>
  <c r="AE18" i="500"/>
  <c r="AE19" i="500"/>
  <c r="AE20" i="500"/>
  <c r="AE21" i="500"/>
  <c r="AE22" i="500"/>
  <c r="AE23" i="500"/>
  <c r="AE24" i="500"/>
  <c r="AE25" i="500"/>
  <c r="AE26" i="500"/>
  <c r="AE27" i="500"/>
  <c r="AE8" i="500"/>
  <c r="AF9" i="500" l="1"/>
  <c r="AF10" i="500"/>
  <c r="AF11" i="500"/>
  <c r="AF12" i="500"/>
  <c r="AF13" i="500"/>
  <c r="AF14" i="500"/>
  <c r="AF15" i="500"/>
  <c r="AF16" i="500"/>
  <c r="AF17" i="500"/>
  <c r="AF18" i="500"/>
  <c r="AF19" i="500"/>
  <c r="AF20" i="500"/>
  <c r="AF21" i="500"/>
  <c r="AF22" i="500"/>
  <c r="AF23" i="500"/>
  <c r="AF24" i="500"/>
  <c r="AF25" i="500"/>
  <c r="AF26" i="500"/>
  <c r="AF27" i="500"/>
  <c r="AF8" i="500"/>
  <c r="K44" i="500" l="1"/>
  <c r="K7" i="500"/>
  <c r="AH8" i="500" l="1"/>
  <c r="AO8" i="500" s="1"/>
  <c r="AH9" i="500"/>
  <c r="AO9" i="500" s="1"/>
  <c r="AH10" i="500"/>
  <c r="AO10" i="500" s="1"/>
  <c r="AH11" i="500"/>
  <c r="AO11" i="500" s="1"/>
  <c r="AH12" i="500"/>
  <c r="AO12" i="500" s="1"/>
  <c r="AH13" i="500"/>
  <c r="AO13" i="500" s="1"/>
  <c r="AH14" i="500"/>
  <c r="AO14" i="500" s="1"/>
  <c r="AH15" i="500"/>
  <c r="AO15" i="500" s="1"/>
  <c r="AH16" i="500"/>
  <c r="AO16" i="500" s="1"/>
  <c r="AH17" i="500"/>
  <c r="AO17" i="500" s="1"/>
  <c r="AH18" i="500"/>
  <c r="AO18" i="500" s="1"/>
  <c r="AH19" i="500"/>
  <c r="AO19" i="500" s="1"/>
  <c r="AH20" i="500"/>
  <c r="AO20" i="500" s="1"/>
  <c r="AH21" i="500"/>
  <c r="AO21" i="500" s="1"/>
  <c r="AH22" i="500"/>
  <c r="AO22" i="500" s="1"/>
  <c r="AH23" i="500"/>
  <c r="AO23" i="500" s="1"/>
  <c r="AH24" i="500"/>
  <c r="AO24" i="500" s="1"/>
  <c r="AH25" i="500"/>
  <c r="AO25" i="500" s="1"/>
  <c r="AH26" i="500"/>
  <c r="AO26" i="500" s="1"/>
  <c r="AH27" i="500"/>
  <c r="AO27" i="500" s="1"/>
  <c r="AG27" i="500" l="1"/>
  <c r="AN27" i="500" s="1"/>
  <c r="AG26" i="500"/>
  <c r="AN26" i="500" s="1"/>
  <c r="AG25" i="500"/>
  <c r="AN25" i="500" s="1"/>
  <c r="AG24" i="500"/>
  <c r="AN24" i="500" s="1"/>
  <c r="AG23" i="500"/>
  <c r="AN23" i="500" s="1"/>
  <c r="AG22" i="500"/>
  <c r="AN22" i="500" s="1"/>
  <c r="AG21" i="500"/>
  <c r="AN21" i="500" s="1"/>
  <c r="AG20" i="500"/>
  <c r="AN20" i="500" s="1"/>
  <c r="AG19" i="500"/>
  <c r="AN19" i="500" s="1"/>
  <c r="AG18" i="500"/>
  <c r="AN18" i="500" s="1"/>
  <c r="AG17" i="500"/>
  <c r="AN17" i="500" s="1"/>
  <c r="AG16" i="500"/>
  <c r="AN16" i="500" s="1"/>
  <c r="AG15" i="500"/>
  <c r="AN15" i="500" s="1"/>
  <c r="AG14" i="500"/>
  <c r="AN14" i="500" s="1"/>
  <c r="AG13" i="500"/>
  <c r="AN13" i="500" s="1"/>
  <c r="AG12" i="500"/>
  <c r="AN12" i="500" s="1"/>
  <c r="AG11" i="500"/>
  <c r="AN11" i="500" s="1"/>
  <c r="AG10" i="500"/>
  <c r="AN10" i="500" s="1"/>
  <c r="AG9" i="500"/>
  <c r="AN9" i="500" s="1"/>
  <c r="AG8" i="500"/>
  <c r="AN8" i="500" s="1"/>
  <c r="Q69" i="491" l="1"/>
  <c r="Q72" i="491"/>
  <c r="Q70" i="491"/>
  <c r="Q68" i="491"/>
  <c r="Q71" i="491"/>
  <c r="I18" i="564" l="1"/>
  <c r="I15" i="564"/>
  <c r="I24" i="564"/>
  <c r="I13" i="564"/>
  <c r="I28" i="564"/>
  <c r="I29" i="564"/>
  <c r="I9" i="564"/>
  <c r="I16" i="564"/>
  <c r="I23" i="564"/>
  <c r="I36" i="564"/>
  <c r="I37" i="564"/>
  <c r="I26" i="564"/>
  <c r="I25" i="564"/>
  <c r="I11" i="564"/>
  <c r="I35" i="564"/>
  <c r="I22" i="564"/>
  <c r="I19" i="564"/>
  <c r="I12" i="564"/>
  <c r="I32" i="564"/>
  <c r="I21" i="564"/>
  <c r="I33" i="564"/>
  <c r="I14" i="564"/>
  <c r="I10" i="564"/>
  <c r="I34" i="564" l="1"/>
  <c r="I27" i="564"/>
  <c r="I31" i="564"/>
  <c r="I30" i="564"/>
  <c r="I39" i="564"/>
  <c r="I38" i="564"/>
  <c r="I20" i="564"/>
  <c r="I17" i="564"/>
  <c r="L35" i="7" l="1"/>
  <c r="Q65" i="497" l="1"/>
  <c r="P65" i="497" l="1"/>
  <c r="P16" i="498"/>
  <c r="Q16" i="498" l="1"/>
</calcChain>
</file>

<file path=xl/sharedStrings.xml><?xml version="1.0" encoding="utf-8"?>
<sst xmlns="http://schemas.openxmlformats.org/spreadsheetml/2006/main" count="1526" uniqueCount="624">
  <si>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</si>
  <si>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</si>
  <si>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</si>
  <si>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</si>
  <si>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</si>
  <si>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</si>
  <si>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</si>
  <si>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</si>
  <si>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</si>
  <si>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</si>
  <si>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</si>
  <si>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</si>
  <si>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</si>
  <si>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</si>
  <si>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</si>
  <si>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</si>
  <si>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</si>
  <si>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</si>
  <si>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</si>
  <si>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</si>
  <si>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</si>
  <si>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</si>
  <si>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</si>
  <si>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</si>
  <si>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</si>
  <si>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</si>
  <si>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</si>
  <si>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</si>
  <si>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</si>
  <si>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</si>
  <si>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</si>
  <si>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</si>
  <si>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</si>
  <si>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</si>
  <si>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</si>
  <si>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</si>
  <si>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</si>
  <si>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</si>
  <si>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</si>
  <si>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</si>
  <si>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</si>
  <si>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</si>
  <si>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</si>
  <si>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</si>
  <si>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</si>
  <si>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</si>
  <si>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</si>
  <si>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</si>
  <si>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</si>
  <si>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</si>
  <si>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</si>
  <si>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</si>
  <si>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</si>
  <si>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</si>
  <si>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</si>
  <si>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</si>
  <si>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</si>
  <si>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</si>
  <si>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</si>
  <si>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</si>
  <si>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</si>
  <si>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</si>
  <si>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</si>
  <si>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</si>
  <si>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</si>
  <si>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</si>
  <si>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</si>
  <si>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</si>
  <si>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</si>
  <si>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</si>
  <si>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</si>
  <si>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</si>
  <si>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</si>
  <si>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</si>
  <si>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</si>
  <si>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</si>
  <si>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</si>
  <si>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</si>
  <si>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</si>
  <si>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</si>
  <si>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</si>
  <si>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</si>
  <si>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</si>
  <si>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</si>
  <si>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</si>
  <si>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</si>
  <si>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</si>
  <si>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</si>
  <si>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</si>
  <si>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</si>
  <si>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</si>
  <si>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</si>
  <si>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</si>
  <si>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</si>
  <si>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</si>
  <si>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</si>
  <si>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</si>
  <si>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</si>
  <si>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</si>
  <si>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</si>
  <si>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</si>
  <si>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</si>
  <si>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</si>
  <si>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</si>
  <si>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</si>
  <si>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</si>
  <si>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</si>
  <si>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</si>
  <si>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</si>
  <si>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</si>
  <si>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</si>
  <si>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</si>
  <si>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</si>
  <si>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</si>
  <si>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</si>
  <si>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</si>
  <si>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</si>
  <si>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</si>
  <si>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</si>
  <si>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</si>
  <si>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</si>
  <si>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</si>
  <si>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</si>
  <si>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</si>
  <si>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</si>
  <si>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</si>
  <si>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</si>
  <si>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</si>
  <si>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</si>
  <si>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</si>
  <si>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</si>
  <si>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</si>
  <si>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</si>
  <si>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</si>
  <si>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</si>
  <si>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pensionistas ativos</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</si>
  <si>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</si>
  <si>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</si>
  <si>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</si>
  <si>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</si>
  <si>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</si>
  <si>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</si>
  <si>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</si>
  <si>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</si>
  <si>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</si>
  <si>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</si>
  <si>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</si>
  <si>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</si>
  <si>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</si>
  <si>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</si>
  <si>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</si>
  <si>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</si>
  <si>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</si>
  <si>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</si>
  <si>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</si>
  <si>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</si>
  <si>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</si>
  <si>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</si>
  <si>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</si>
  <si>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</si>
  <si>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</si>
  <si>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</si>
  <si>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</si>
  <si>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</si>
  <si>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</si>
  <si>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</si>
  <si>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</si>
  <si>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</si>
  <si>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</si>
  <si>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</si>
  <si>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</si>
  <si>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</si>
  <si>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</si>
  <si>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</si>
  <si>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</si>
  <si>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</si>
  <si>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</si>
  <si>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</si>
  <si>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</si>
  <si>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</si>
  <si>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</si>
  <si>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</si>
  <si>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</si>
  <si>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</si>
  <si>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</si>
  <si>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</si>
  <si>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</si>
  <si>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</si>
  <si>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</si>
  <si>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</si>
  <si>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</si>
  <si>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</si>
  <si>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</si>
  <si>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</si>
  <si>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</si>
  <si>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</si>
  <si>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</si>
  <si>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</si>
  <si>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</si>
  <si>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</si>
  <si>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</si>
  <si>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</si>
  <si>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</si>
  <si>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</si>
  <si>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</si>
  <si>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</si>
  <si>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</si>
  <si>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</si>
  <si>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</si>
  <si>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</si>
  <si>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</si>
  <si>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</si>
  <si>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</si>
  <si>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</si>
  <si>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</si>
  <si>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</si>
  <si>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</si>
  <si>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</si>
  <si>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</si>
  <si>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</si>
  <si>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</si>
  <si>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</si>
  <si>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</si>
  <si>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</si>
  <si>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</si>
  <si>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</si>
  <si>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</si>
  <si>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</si>
  <si>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</si>
  <si>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</si>
  <si>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</si>
  <si>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</si>
  <si>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</si>
  <si>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</si>
  <si>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</si>
  <si>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</si>
  <si>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</si>
  <si>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</si>
  <si>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</si>
  <si>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</si>
  <si>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</si>
  <si>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</si>
  <si>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</si>
  <si>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</si>
  <si>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</si>
  <si>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</si>
  <si>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</si>
  <si>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</si>
  <si>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</si>
  <si>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</si>
  <si>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</si>
  <si>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</si>
  <si>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</si>
  <si>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</si>
  <si>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</si>
  <si>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</si>
  <si>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</si>
  <si>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</si>
  <si>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</si>
  <si>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</si>
  <si>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</si>
  <si>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</si>
  <si>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</si>
  <si>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</si>
  <si>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</si>
  <si>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</si>
  <si>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</si>
  <si>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</si>
  <si>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</si>
  <si>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</si>
  <si>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</si>
  <si>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</si>
  <si>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</si>
  <si>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</si>
  <si>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</si>
  <si>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</si>
  <si>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</si>
  <si>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</si>
  <si>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</si>
  <si>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</si>
  <si>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</si>
  <si>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</si>
  <si>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</si>
  <si>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</si>
  <si>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</si>
  <si>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</si>
  <si>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</si>
  <si>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</si>
  <si>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</si>
  <si>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</si>
  <si>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</si>
  <si>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</si>
  <si>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</si>
  <si>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</si>
  <si>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</si>
  <si>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</si>
  <si>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</si>
  <si>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</si>
  <si>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</si>
  <si>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</si>
  <si>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</si>
  <si>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</si>
  <si>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</si>
  <si>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</si>
  <si>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</si>
  <si>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</si>
  <si>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</si>
  <si>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</si>
  <si>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</si>
  <si>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</si>
  <si>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</si>
  <si>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</si>
  <si>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</si>
  <si>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</si>
  <si>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</si>
  <si>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</si>
  <si>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</si>
  <si>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</si>
  <si>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</si>
  <si>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</si>
  <si>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</si>
  <si>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</si>
  <si>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</si>
  <si>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</si>
  <si>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</si>
  <si>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</si>
  <si>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</si>
  <si>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</si>
  <si>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</si>
  <si>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</si>
  <si>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</si>
  <si>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</si>
  <si>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</si>
  <si>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</si>
  <si>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</si>
  <si>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</si>
  <si>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</si>
  <si>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</si>
  <si>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</si>
  <si>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</si>
  <si>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</si>
  <si>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</si>
  <si>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</si>
  <si>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</si>
  <si>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</si>
  <si>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</si>
  <si>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</si>
  <si>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</si>
  <si>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</si>
  <si>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</si>
  <si>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</si>
  <si>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</si>
  <si>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</si>
  <si>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</si>
  <si>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</si>
  <si>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</si>
  <si>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</si>
  <si>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</si>
  <si>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</si>
  <si>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</si>
  <si>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</si>
  <si>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</si>
  <si>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</si>
  <si>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</si>
  <si>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</si>
  <si>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</si>
  <si>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</si>
  <si>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</si>
  <si>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</si>
  <si>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</si>
  <si>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</si>
  <si>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</si>
  <si>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</si>
  <si>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</si>
  <si>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</si>
  <si>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</si>
  <si>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</si>
  <si>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</si>
  <si>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</si>
  <si>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</si>
  <si>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</si>
  <si>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</si>
  <si>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</si>
  <si>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</si>
  <si>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</si>
  <si>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</si>
  <si>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</si>
  <si>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(1) habitualmente designada por salário mínimo nacional.      </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</si>
  <si>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</si>
  <si>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</si>
  <si>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</si>
  <si>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</si>
  <si>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</si>
  <si>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</si>
  <si>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</si>
  <si>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</si>
  <si>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</si>
  <si>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</si>
  <si>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</si>
  <si>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</si>
  <si>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</si>
  <si>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</si>
  <si>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</si>
  <si>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</si>
  <si>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</si>
  <si>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</si>
  <si>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</si>
  <si>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</si>
  <si>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</si>
  <si>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Dec.Lei 144/2014
de 30/09</t>
  </si>
  <si>
    <t>1/10/2014</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</si>
  <si>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</si>
  <si>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</si>
  <si>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</si>
  <si>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</si>
  <si>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</si>
  <si>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</si>
  <si>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</si>
  <si>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</si>
  <si>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http://www.gep.msess.gov.pt/</t>
  </si>
  <si>
    <t>desemprego UE 28</t>
  </si>
  <si>
    <t>Tel. 21 595 33 59</t>
  </si>
  <si>
    <t>Mais informação em:  http://www.gep.msess.gov.pt/</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</si>
  <si>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</si>
  <si>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 xml:space="preserve">  Acidentes de trabalho </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</si>
  <si>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</si>
  <si>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</si>
  <si>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</si>
  <si>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</si>
  <si>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</si>
  <si>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</si>
  <si>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</si>
  <si>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</si>
  <si>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</si>
  <si>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</si>
  <si>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</si>
  <si>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</si>
  <si>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</si>
  <si>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</si>
  <si>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</si>
  <si>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</si>
  <si>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</si>
  <si>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</si>
  <si>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t>Internet: www.gep.msess.gov.pt/</t>
  </si>
  <si>
    <r>
      <t>L.</t>
    </r>
    <r>
      <rPr>
        <sz val="8"/>
        <color rgb="FF333333"/>
        <rFont val="Arial"/>
        <family val="2"/>
      </rPr>
      <t xml:space="preserve"> Atividades imobiliárias</t>
    </r>
  </si>
  <si>
    <r>
      <t>empresas e trabalhadores envolvidos em formação ou atividade educativa</t>
    </r>
    <r>
      <rPr>
        <b/>
        <vertAlign val="superscript"/>
        <sz val="10"/>
        <rFont val="Arial"/>
        <family val="2"/>
      </rPr>
      <t xml:space="preserve"> (1)</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</si>
  <si>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</si>
  <si>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</si>
  <si>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</si>
  <si>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</si>
  <si>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</si>
  <si>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</si>
  <si>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</si>
  <si>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</si>
  <si>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</si>
  <si>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</si>
  <si>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</si>
  <si>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</si>
  <si>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</si>
  <si>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</si>
  <si>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</si>
  <si>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</si>
  <si>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</si>
  <si>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</si>
  <si>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</si>
  <si>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</si>
  <si>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</si>
  <si>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</si>
  <si>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</si>
  <si>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</si>
  <si>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</si>
  <si>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</si>
  <si>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</si>
  <si>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</si>
  <si>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</si>
  <si>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</si>
  <si>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Nota: a partir de maio de 2016, o INE inicia a publicação dos resultados dos Inquéritos Qualitativos de Conjuntura às Empresas com base em novas amostras.</t>
  </si>
  <si>
    <t>Mulheres/Homens</t>
  </si>
  <si>
    <t>outubro
2015</t>
  </si>
  <si>
    <t>fonte: GEP/MTSSS, Relatório Único - Relatório Anual de Formação Contínua (Anexo C).</t>
  </si>
  <si>
    <t>e-mail: gep.dados@gep.mtsss.pt</t>
  </si>
  <si>
    <t xml:space="preserve">fonte: GEP/MTSSS, Inquérito aos Ganhos e Duração de Trabalho.                           </t>
  </si>
  <si>
    <t>gep.dados@gep.mtsss.pt</t>
  </si>
  <si>
    <t>2015</t>
  </si>
  <si>
    <t>2016</t>
  </si>
  <si>
    <t>52-Vendedores</t>
  </si>
  <si>
    <t>93-Trab.n/qual. i.ext.,const.,i.transf. e transp.</t>
  </si>
  <si>
    <t>91-Trabalhadores de limpeza</t>
  </si>
  <si>
    <t>51-Trab. serviços pessoais</t>
  </si>
  <si>
    <t>81-Operad. instalações fixas e máquinas</t>
  </si>
  <si>
    <t>71-Trab.qualif.constr. e sim., exc.electric.</t>
  </si>
  <si>
    <t xml:space="preserve">41-Emp. escrit., secret.e oper. proc. dados </t>
  </si>
  <si>
    <t>(percentagem; ajustada de sazonalidade)</t>
  </si>
  <si>
    <t>taxa de desemprego na União Europeia</t>
  </si>
  <si>
    <t xml:space="preserve">mm3m - média móvel de 3 meses.       vh - variação homóloga.     </t>
  </si>
  <si>
    <t>01/01/2017</t>
  </si>
  <si>
    <t>Dec.Lei 
86-B/2016
de 29/12</t>
  </si>
  <si>
    <r>
      <t>prestações familiares</t>
    </r>
    <r>
      <rPr>
        <b/>
        <vertAlign val="superscript"/>
        <sz val="10"/>
        <color rgb="FF333333"/>
        <rFont val="Arial"/>
        <family val="2"/>
      </rPr>
      <t xml:space="preserve"> (1)</t>
    </r>
  </si>
  <si>
    <t xml:space="preserve">Abril </t>
  </si>
  <si>
    <t>abril
2016</t>
  </si>
  <si>
    <t>Ignorado</t>
  </si>
  <si>
    <t>nota: Os dados apresentados não incluem acidentes de trajeto.</t>
  </si>
  <si>
    <t>fonte: GEP/MTSSS, Acidentes de Trabalho.</t>
  </si>
  <si>
    <t>Fazendo uma análise por sexo, na Zona Euro,  verifica-se que a Grécia  e os Países Baixos são os países com a maior diferença, entre a taxa de desemprego das mulheres e dos homens.</t>
  </si>
  <si>
    <t xml:space="preserve">  (c ) valores corrigidos em 31/01/2017.</t>
  </si>
  <si>
    <r>
      <t>jul.</t>
    </r>
    <r>
      <rPr>
        <vertAlign val="superscript"/>
        <sz val="8"/>
        <color indexed="63"/>
        <rFont val="Arial"/>
        <family val="2"/>
      </rPr>
      <t>(c)</t>
    </r>
  </si>
  <si>
    <t>Decisão de arbitragem obrigatória (DA)</t>
  </si>
  <si>
    <t>nota: separadas as "Decisões de arbitragem" em voluntárias e obrigatórias; nos boletins anteriores estavam todas classificadas em voluntárias.</t>
  </si>
  <si>
    <t xml:space="preserve">Mais informação em: </t>
  </si>
  <si>
    <t xml:space="preserve">República Checa (3,4 %), Alemanha (3,8 %) e Hungria (4,3 %) apresentam as taxas de desemprego mais baixas; a Grécia (23 %) e a Espanha (18,2 %) são os estados membros com valores  mais elevados. </t>
  </si>
  <si>
    <t>A taxa de desemprego para o grupo etário &lt;25 anos apresenta o valor mais baixo na Alemanha (6,5 %), registando o valor mais elevado na Grécia (45,7 %). Em Portugal,   regista-se   o  valor  de 25,7 %.</t>
  </si>
  <si>
    <t>Em janeiro  de 2017, a taxa de desemprego na Zona Euro manteve-se inalterada nos 9,6 % face ao mês anterior (era 10,4 % em janeiro de 2016  ).</t>
  </si>
  <si>
    <t>Em Portugal a taxa de desemprego (10,2 %) registou uma variação de -1,9 p.p., relativamente ao mês homólogo.</t>
  </si>
  <si>
    <r>
      <t xml:space="preserve">taxa de atividade (%) </t>
    </r>
    <r>
      <rPr>
        <vertAlign val="superscript"/>
        <sz val="8"/>
        <color theme="3"/>
        <rFont val="Arial"/>
        <family val="2"/>
      </rPr>
      <t>(1)</t>
    </r>
  </si>
  <si>
    <t>população total com  15 e mais anos - nível de instrução completo</t>
  </si>
  <si>
    <t xml:space="preserve"> Nenhum nível de instrução</t>
  </si>
  <si>
    <t xml:space="preserve"> Básico - 1.º ciclo</t>
  </si>
  <si>
    <t xml:space="preserve"> Básico - 2.º ciclo</t>
  </si>
  <si>
    <t xml:space="preserve"> Básico - 3.º ciclo</t>
  </si>
  <si>
    <t xml:space="preserve"> Secundário </t>
  </si>
  <si>
    <t xml:space="preserve"> Superior</t>
  </si>
  <si>
    <t xml:space="preserve">trabalhadores por conta de outrem (TCO) - nível de instrução completo </t>
  </si>
  <si>
    <t>trabalhadores por conta de outrem</t>
  </si>
  <si>
    <t xml:space="preserve"> Secundário</t>
  </si>
  <si>
    <t xml:space="preserve"> Superior </t>
  </si>
  <si>
    <r>
      <t xml:space="preserve">população desempregada - nível de instrução completo e duração do desemprego </t>
    </r>
    <r>
      <rPr>
        <vertAlign val="superscript"/>
        <sz val="8"/>
        <color theme="1"/>
        <rFont val="Arial"/>
        <family val="2"/>
      </rPr>
      <t>(1)</t>
    </r>
  </si>
  <si>
    <t xml:space="preserve">desemprego total </t>
  </si>
  <si>
    <t xml:space="preserve"> - de longa duração</t>
  </si>
  <si>
    <t>acidentes de trabalho  - indicadores globais</t>
  </si>
  <si>
    <t xml:space="preserve"> acidentes de trabalho</t>
  </si>
  <si>
    <t>Não mortais</t>
  </si>
  <si>
    <t>Mortais</t>
  </si>
  <si>
    <t>acidentes de trabalho não mortais com ausências</t>
  </si>
  <si>
    <t>dias de trabalho perdidos</t>
  </si>
  <si>
    <t>acidentes de trabalho - grupo etário</t>
  </si>
  <si>
    <t xml:space="preserve">não mortais </t>
  </si>
  <si>
    <t>mortais</t>
  </si>
  <si>
    <t>Menos de 18 anos</t>
  </si>
  <si>
    <t>18 a 24 anos</t>
  </si>
  <si>
    <t>25 a 34 anos</t>
  </si>
  <si>
    <t>35 a 44 anos</t>
  </si>
  <si>
    <t>45 a 54 anos</t>
  </si>
  <si>
    <t>55 a 64 anos</t>
  </si>
  <si>
    <t>65 e mais anos</t>
  </si>
  <si>
    <t>acidentes de trabalho - situação na profissão</t>
  </si>
  <si>
    <t>Trabalhador por conta de outrem</t>
  </si>
  <si>
    <t>Trab. por conta própria ou empregador</t>
  </si>
  <si>
    <t>Trabalhador familiar não remunerado</t>
  </si>
  <si>
    <t>Estagiário</t>
  </si>
  <si>
    <t>Praticante / aprendiz</t>
  </si>
  <si>
    <r>
      <t>acidentes de trabalho - profissão</t>
    </r>
    <r>
      <rPr>
        <sz val="10"/>
        <color theme="1"/>
        <rFont val="Arial"/>
        <family val="2"/>
      </rPr>
      <t xml:space="preserve"> </t>
    </r>
    <r>
      <rPr>
        <sz val="8"/>
        <color theme="1"/>
        <rFont val="Arial"/>
        <family val="2"/>
      </rPr>
      <t>(CPP 2010)</t>
    </r>
  </si>
  <si>
    <t>0 Profissões das Forças Armadas</t>
  </si>
  <si>
    <t>2 Especialistas das act. intelectuais e científicas</t>
  </si>
  <si>
    <t>3 Técnicos e prof. de nível intermédio</t>
  </si>
  <si>
    <t>4 Pessoal administrativo</t>
  </si>
  <si>
    <t>5 Trabalhadores dos serviços pessoais, de protecção e segurança e vendedores</t>
  </si>
  <si>
    <t>6 Agricultores e trab. qualificados da agricultura, da pesca e da floresta</t>
  </si>
  <si>
    <t>7 Trabalhadores qualificados da indústria, construção e artífices</t>
  </si>
  <si>
    <t>8 Operadores de instalações e máquinas e trabalhadores da montagem</t>
  </si>
  <si>
    <t xml:space="preserve">9 Trabalhadores não qualificados </t>
  </si>
  <si>
    <t>estrutura empresarial - indicadores globais</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</si>
  <si>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</si>
  <si>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</si>
  <si>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</si>
  <si>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t xml:space="preserve">média </t>
  </si>
  <si>
    <t>mediana</t>
  </si>
  <si>
    <r>
      <t>ganho mensal</t>
    </r>
    <r>
      <rPr>
        <sz val="7"/>
        <color theme="3"/>
        <rFont val="Arial"/>
        <family val="2"/>
      </rPr>
      <t xml:space="preserve"> (euros)</t>
    </r>
    <r>
      <rPr>
        <vertAlign val="superscript"/>
        <sz val="7"/>
        <color theme="3"/>
        <rFont val="Arial"/>
        <family val="2"/>
      </rPr>
      <t>(1)(2)</t>
    </r>
  </si>
  <si>
    <t>médio</t>
  </si>
  <si>
    <t>mediano</t>
  </si>
  <si>
    <r>
      <t xml:space="preserve">TCO (cálculo remunerações </t>
    </r>
    <r>
      <rPr>
        <vertAlign val="superscript"/>
        <sz val="7"/>
        <color theme="3"/>
        <rFont val="Arial"/>
        <family val="2"/>
      </rPr>
      <t>(1) (2))</t>
    </r>
  </si>
  <si>
    <r>
      <t>trabalhadores por conta de outrem</t>
    </r>
    <r>
      <rPr>
        <b/>
        <vertAlign val="superscript"/>
        <sz val="10"/>
        <rFont val="Arial"/>
        <family val="2"/>
      </rPr>
      <t xml:space="preserve"> </t>
    </r>
    <r>
      <rPr>
        <b/>
        <vertAlign val="superscript"/>
        <sz val="8"/>
        <rFont val="Arial"/>
        <family val="2"/>
      </rPr>
      <t>(2)</t>
    </r>
    <r>
      <rPr>
        <b/>
        <sz val="9"/>
        <rFont val="Arial"/>
        <family val="2"/>
      </rPr>
      <t xml:space="preserve"> </t>
    </r>
    <r>
      <rPr>
        <b/>
        <sz val="10"/>
        <rFont val="Arial"/>
        <family val="2"/>
      </rPr>
      <t>- escalão de remuneração base</t>
    </r>
  </si>
  <si>
    <t>&lt; RMMG</t>
  </si>
  <si>
    <t xml:space="preserve"> = RMMG</t>
  </si>
  <si>
    <t>&gt;RMMG e &lt;= 599,99 Euros</t>
  </si>
  <si>
    <t>600,00 - 749,99 Euros</t>
  </si>
  <si>
    <t>750,00 - 999,99 Euros</t>
  </si>
  <si>
    <t>1 000,00 - 1 499,99 Euros</t>
  </si>
  <si>
    <t>1 500,00 - 2 499,99 Euros</t>
  </si>
  <si>
    <t>2 500,00 - 3 749,99 Euros</t>
  </si>
  <si>
    <t>3 750,00 - 4 999,99 Euros</t>
  </si>
  <si>
    <t>5 000,00 e + Euros</t>
  </si>
  <si>
    <t xml:space="preserve"> (1) nos estabelecimentos.      (2) dos trabalhadores por conta de outrem a tempo completo, que auferiram remuneração completa no período de referência.</t>
  </si>
  <si>
    <r>
      <t xml:space="preserve">fonte:  GEP/MTSSS, Quadros de Pessoal.               </t>
    </r>
    <r>
      <rPr>
        <b/>
        <sz val="7"/>
        <color theme="7"/>
        <rFont val="Arial"/>
        <family val="2"/>
      </rPr>
      <t xml:space="preserve"> </t>
    </r>
    <r>
      <rPr>
        <sz val="8"/>
        <color theme="7"/>
        <rFont val="Arial"/>
        <family val="2"/>
      </rPr>
      <t>Mais informação em:  http://www.gep.msess.gov.pt</t>
    </r>
  </si>
  <si>
    <t>nota: Hungria - novembro de 2016;  Croácia (&lt; 25 anos), Chipre (&lt; 25 anos) e Eslovénia (&lt; 25 anos) - dezembro de 2016.             : valor não disponível.       
nota2: esta página será atualizada em 3/4/2017.</t>
  </si>
  <si>
    <r>
      <t xml:space="preserve">nota: </t>
    </r>
    <r>
      <rPr>
        <sz val="7"/>
        <color indexed="63"/>
        <rFont val="Arial"/>
        <family val="2"/>
      </rPr>
      <t>Retribuição Mínima Mensal Garantida (RMMG) - Continente   2003=356,60 euros;  2004=365,60 euros;  2005=374,70 euros;  2006=385,90 euros; 2007=403,00 euros; 2008=426,00 euros; 2009=450,00 euros; 2010=475,00; 2011=485,00; 2012=485,00; 2013=485,00, 2014=505,00 (a partir de 1/10/2015)e 2015=505,00.</t>
    </r>
  </si>
  <si>
    <r>
      <t>trabalhadores por conta de outrem</t>
    </r>
    <r>
      <rPr>
        <b/>
        <vertAlign val="superscript"/>
        <sz val="10"/>
        <rFont val="Arial"/>
        <family val="2"/>
      </rPr>
      <t xml:space="preserve"> </t>
    </r>
    <r>
      <rPr>
        <b/>
        <vertAlign val="superscript"/>
        <sz val="8"/>
        <rFont val="Arial"/>
        <family val="2"/>
      </rPr>
      <t>(2)</t>
    </r>
    <r>
      <rPr>
        <b/>
        <sz val="9"/>
        <rFont val="Arial"/>
        <family val="2"/>
      </rPr>
      <t xml:space="preserve"> </t>
    </r>
    <r>
      <rPr>
        <b/>
        <sz val="10"/>
        <rFont val="Arial"/>
        <family val="2"/>
      </rPr>
      <t>- escalão de remuneração ganho</t>
    </r>
  </si>
  <si>
    <t>1 Repr. poder legisl. e de órg. execu., dirig.,direct. e gest. Executivos</t>
  </si>
  <si>
    <t>2017</t>
  </si>
  <si>
    <t>33-Técn. nív. inter., áreas fin., adm. e negóc.</t>
  </si>
  <si>
    <t xml:space="preserve">  Transportes aéreos de passageiros  </t>
  </si>
  <si>
    <t xml:space="preserve">  Água mineral, refrigerantes e sumos de frutas e de produtos hortícolas  </t>
  </si>
  <si>
    <t xml:space="preserve">  Jardinagem  </t>
  </si>
  <si>
    <t xml:space="preserve">  Produtos hortícolas</t>
  </si>
  <si>
    <t xml:space="preserve">  Café, chá e cacau  </t>
  </si>
  <si>
    <t xml:space="preserve">  Artigos de vestuário  </t>
  </si>
  <si>
    <t xml:space="preserve">  Calçado  </t>
  </si>
  <si>
    <t xml:space="preserve">  Equipamento telefónico e de telecópia</t>
  </si>
  <si>
    <t xml:space="preserve">  Outros artigos e acessórios de vestuário  </t>
  </si>
  <si>
    <t xml:space="preserve">  Peixe, crustáceos e moluscos</t>
  </si>
  <si>
    <t xml:space="preserve">         … em fevereiro 2017</t>
  </si>
  <si>
    <t>notas: dados sujeitos a atualizações; situação da base de dados em 1/março/2017.</t>
  </si>
  <si>
    <t>notas: dados sujeitos a atualizações; situação da base de dados a 28/fevereiro/2017</t>
  </si>
  <si>
    <t>notas: dados sujeitos a atualizações; situação da base de dados 1/março/2017.</t>
  </si>
  <si>
    <t>janeiro  de 2017</t>
  </si>
  <si>
    <t>:</t>
  </si>
  <si>
    <t>fonte:  Eurostat, dados extraídos em 02/03/2017.</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</si>
  <si>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</si>
  <si>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</si>
  <si>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</si>
  <si>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</si>
  <si>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</si>
  <si>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</si>
  <si>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</si>
  <si>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</si>
  <si>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</si>
  <si>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</si>
  <si>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</si>
  <si>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4.º trimestre</t>
  </si>
  <si>
    <t>1.º trimestre</t>
  </si>
  <si>
    <t>2.º trimestre</t>
  </si>
  <si>
    <t>3.º trimestre</t>
  </si>
  <si>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</si>
  <si>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r>
      <t>jan.</t>
    </r>
    <r>
      <rPr>
        <b/>
        <vertAlign val="superscript"/>
        <sz val="8"/>
        <color indexed="63"/>
        <rFont val="Arial"/>
        <family val="2"/>
      </rPr>
      <t>( c)</t>
    </r>
  </si>
  <si>
    <r>
      <t>9</t>
    </r>
    <r>
      <rPr>
        <vertAlign val="superscript"/>
        <sz val="7"/>
        <color theme="3"/>
        <rFont val="Arial"/>
        <family val="2"/>
      </rPr>
      <t xml:space="preserve"> ( c)</t>
    </r>
  </si>
</sst>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8" formatCode="dd\-mm\-yyyy;@"/>
  </numFmts>
  <fonts count="137"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u/>
      <sz val="8"/>
      <color theme="7"/>
      <name val="Arial"/>
      <family val="2"/>
    </font>
    <font>
      <sz val="9"/>
      <color rgb="FF333333"/>
      <name val="Arial"/>
      <family val="2"/>
    </font>
    <font>
      <b/>
      <vertAlign val="superscript"/>
      <sz val="10"/>
      <color rgb="FF333333"/>
      <name val="Arial"/>
      <family val="2"/>
    </font>
    <font>
      <sz val="7"/>
      <color indexed="20"/>
      <name val="Arial"/>
      <family val="2"/>
    </font>
    <font>
      <b/>
      <sz val="10"/>
      <color indexed="12"/>
      <name val="Arial"/>
      <family val="2"/>
    </font>
    <font>
      <vertAlign val="superscript"/>
      <sz val="8"/>
      <color theme="1"/>
      <name val="Arial"/>
      <family val="2"/>
    </font>
    <font>
      <b/>
      <sz val="7"/>
      <color theme="7"/>
      <name val="Arial"/>
      <family val="2"/>
    </font>
    <font>
      <sz val="8"/>
      <color theme="1"/>
      <name val="Arial"/>
      <family val="2"/>
    </font>
    <font>
      <vertAlign val="superscript"/>
      <sz val="7"/>
      <color theme="3"/>
      <name val="Arial"/>
      <family val="2"/>
    </font>
    <font>
      <b/>
      <vertAlign val="superscript"/>
      <sz val="8"/>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s>
  <borders count="83">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dashed">
        <color theme="0" tint="-0.24994659260841701"/>
      </left>
      <right/>
      <top style="thin">
        <color theme="0" tint="-0.24994659260841701"/>
      </top>
      <bottom style="thin">
        <color theme="0" tint="-0.24994659260841701"/>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style="dashed">
        <color indexed="22"/>
      </left>
      <right/>
      <top style="thin">
        <color indexed="22"/>
      </top>
      <bottom/>
      <diagonal/>
    </border>
    <border>
      <left/>
      <right style="dashed">
        <color indexed="22"/>
      </right>
      <top style="thin">
        <color indexed="22"/>
      </top>
      <bottom/>
      <diagonal/>
    </border>
    <border>
      <left/>
      <right style="dashed">
        <color indexed="22"/>
      </right>
      <top/>
      <bottom/>
      <diagonal/>
    </border>
    <border>
      <left style="dashed">
        <color theme="0" tint="-0.24994659260841701"/>
      </left>
      <right/>
      <top style="thin">
        <color theme="0" tint="-0.24994659260841701"/>
      </top>
      <bottom style="thin">
        <color indexed="22"/>
      </bottom>
      <diagonal/>
    </border>
    <border>
      <left style="thin">
        <color theme="0" tint="-0.24994659260841701"/>
      </left>
      <right/>
      <top style="thin">
        <color theme="0" tint="-0.24994659260841701"/>
      </top>
      <bottom style="thin">
        <color indexed="22"/>
      </bottom>
      <diagonal/>
    </border>
  </borders>
  <cellStyleXfs count="306">
    <xf numFmtId="0" fontId="0" fillId="0" borderId="0" applyProtection="0"/>
    <xf numFmtId="0" fontId="29"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0" borderId="1" applyNumberFormat="0" applyFill="0" applyAlignment="0" applyProtection="0"/>
    <xf numFmtId="0" fontId="5"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5" fillId="16" borderId="4" applyNumberFormat="0" applyAlignment="0" applyProtection="0"/>
    <xf numFmtId="0" fontId="5" fillId="0" borderId="5" applyNumberFormat="0" applyFill="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4" borderId="0" applyNumberFormat="0" applyBorder="0" applyAlignment="0" applyProtection="0"/>
    <xf numFmtId="0" fontId="5" fillId="7" borderId="4" applyNumberFormat="0" applyAlignment="0" applyProtection="0"/>
    <xf numFmtId="44" fontId="5" fillId="0" borderId="0" applyFont="0" applyFill="0" applyBorder="0" applyAlignment="0" applyProtection="0"/>
    <xf numFmtId="0" fontId="5" fillId="3" borderId="0" applyNumberFormat="0" applyBorder="0" applyAlignment="0" applyProtection="0"/>
    <xf numFmtId="0" fontId="5" fillId="21" borderId="0" applyNumberFormat="0" applyBorder="0" applyAlignment="0" applyProtection="0"/>
    <xf numFmtId="0" fontId="39" fillId="0" borderId="0"/>
    <xf numFmtId="0" fontId="29" fillId="0" borderId="0"/>
    <xf numFmtId="0" fontId="29" fillId="0" borderId="0" applyProtection="0"/>
    <xf numFmtId="0" fontId="5" fillId="0" borderId="0"/>
    <xf numFmtId="0" fontId="5" fillId="22" borderId="6" applyNumberFormat="0" applyFont="0" applyAlignment="0" applyProtection="0"/>
    <xf numFmtId="0" fontId="5" fillId="16" borderId="7" applyNumberFormat="0" applyAlignment="0" applyProtection="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8" applyNumberFormat="0" applyFill="0" applyAlignment="0" applyProtection="0"/>
    <xf numFmtId="0" fontId="5" fillId="23" borderId="9" applyNumberFormat="0" applyAlignment="0" applyProtection="0"/>
    <xf numFmtId="43" fontId="29" fillId="0" borderId="0" applyFont="0" applyFill="0" applyBorder="0" applyAlignment="0" applyProtection="0"/>
    <xf numFmtId="0" fontId="40"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42" fillId="0" borderId="0" applyFont="0" applyFill="0" applyBorder="0" applyAlignment="0" applyProtection="0"/>
    <xf numFmtId="0" fontId="5" fillId="0" borderId="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applyProtection="0"/>
    <xf numFmtId="0" fontId="5" fillId="0" borderId="0"/>
    <xf numFmtId="0" fontId="5" fillId="0" borderId="0"/>
    <xf numFmtId="0" fontId="5" fillId="0" borderId="0"/>
    <xf numFmtId="0" fontId="5" fillId="0" borderId="0"/>
    <xf numFmtId="0" fontId="72" fillId="0" borderId="0"/>
    <xf numFmtId="0" fontId="96" fillId="0" borderId="0" applyNumberFormat="0" applyFill="0" applyBorder="0" applyAlignment="0" applyProtection="0">
      <alignment vertical="top"/>
      <protection locked="0"/>
    </xf>
    <xf numFmtId="0" fontId="4" fillId="0" borderId="0"/>
    <xf numFmtId="0" fontId="5" fillId="0" borderId="0" applyProtection="0"/>
    <xf numFmtId="0" fontId="5" fillId="0" borderId="0"/>
    <xf numFmtId="0" fontId="5" fillId="0" borderId="0"/>
    <xf numFmtId="0" fontId="103" fillId="0" borderId="55" applyNumberFormat="0" applyBorder="0" applyProtection="0">
      <alignment horizontal="center"/>
    </xf>
    <xf numFmtId="0" fontId="104" fillId="0" borderId="0" applyFill="0" applyBorder="0" applyProtection="0"/>
    <xf numFmtId="0" fontId="103" fillId="42" borderId="56" applyNumberFormat="0" applyBorder="0" applyProtection="0">
      <alignment horizontal="center"/>
    </xf>
    <xf numFmtId="0" fontId="105" fillId="0" borderId="0" applyNumberFormat="0" applyFill="0" applyProtection="0"/>
    <xf numFmtId="0" fontId="103" fillId="0" borderId="0" applyNumberFormat="0" applyFill="0" applyBorder="0" applyProtection="0">
      <alignment horizontal="left"/>
    </xf>
    <xf numFmtId="0" fontId="5"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0" borderId="1" applyNumberFormat="0" applyFill="0" applyAlignment="0" applyProtection="0"/>
    <xf numFmtId="0" fontId="5"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5" fillId="16" borderId="4" applyNumberFormat="0" applyAlignment="0" applyProtection="0"/>
    <xf numFmtId="0" fontId="5" fillId="0" borderId="5" applyNumberFormat="0" applyFill="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4" borderId="0" applyNumberFormat="0" applyBorder="0" applyAlignment="0" applyProtection="0"/>
    <xf numFmtId="0" fontId="5" fillId="7" borderId="4" applyNumberFormat="0" applyAlignment="0" applyProtection="0"/>
    <xf numFmtId="0" fontId="5" fillId="3" borderId="0" applyNumberFormat="0" applyBorder="0" applyAlignment="0" applyProtection="0"/>
    <xf numFmtId="0" fontId="5" fillId="21" borderId="0" applyNumberFormat="0" applyBorder="0" applyAlignment="0" applyProtection="0"/>
    <xf numFmtId="0" fontId="5" fillId="22" borderId="6" applyNumberFormat="0" applyFont="0" applyAlignment="0" applyProtection="0"/>
    <xf numFmtId="0" fontId="5" fillId="16" borderId="7"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8" applyNumberFormat="0" applyFill="0" applyAlignment="0" applyProtection="0"/>
    <xf numFmtId="0" fontId="5" fillId="23" borderId="9" applyNumberFormat="0" applyAlignment="0" applyProtection="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5" fillId="0" borderId="0" applyFont="0" applyFill="0" applyBorder="0" applyAlignment="0" applyProtection="0"/>
    <xf numFmtId="43" fontId="5" fillId="0" borderId="0" applyFont="0" applyFill="0" applyBorder="0" applyAlignment="0" applyProtection="0"/>
    <xf numFmtId="175" fontId="5" fillId="0" borderId="0" applyFont="0" applyFill="0" applyBorder="0" applyAlignment="0" applyProtection="0"/>
    <xf numFmtId="176" fontId="5" fillId="0" borderId="0" applyFont="0" applyFill="0" applyBorder="0" applyAlignment="0" applyProtection="0"/>
    <xf numFmtId="176" fontId="3" fillId="0" borderId="0" applyFont="0" applyFill="0" applyBorder="0" applyAlignment="0" applyProtection="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9" fontId="122" fillId="0" borderId="0" applyFont="0" applyFill="0" applyBorder="0" applyAlignment="0" applyProtection="0"/>
    <xf numFmtId="0" fontId="96" fillId="0" borderId="0" applyNumberFormat="0" applyFill="0" applyBorder="0" applyAlignment="0" applyProtection="0">
      <alignment vertical="top"/>
      <protection locked="0"/>
    </xf>
    <xf numFmtId="176" fontId="1" fillId="0" borderId="0" applyFont="0" applyFill="0" applyBorder="0" applyAlignment="0" applyProtection="0"/>
    <xf numFmtId="0" fontId="1" fillId="0" borderId="0"/>
    <xf numFmtId="0" fontId="1" fillId="0" borderId="0"/>
    <xf numFmtId="0" fontId="1" fillId="0" borderId="0"/>
    <xf numFmtId="0" fontId="1" fillId="0" borderId="0"/>
    <xf numFmtId="0" fontId="5" fillId="0" borderId="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806">
    <xf numFmtId="0" fontId="0" fillId="0" borderId="0" xfId="0"/>
    <xf numFmtId="0" fontId="0" fillId="0" borderId="0" xfId="0" applyBorder="1"/>
    <xf numFmtId="0" fontId="0" fillId="25" borderId="0" xfId="0" applyFill="1"/>
    <xf numFmtId="0" fontId="8" fillId="25" borderId="0" xfId="0" applyFont="1" applyFill="1" applyBorder="1"/>
    <xf numFmtId="0" fontId="0" fillId="25" borderId="0" xfId="0" applyFill="1" applyBorder="1"/>
    <xf numFmtId="0" fontId="10" fillId="25" borderId="0" xfId="0" applyFont="1" applyFill="1" applyBorder="1"/>
    <xf numFmtId="0" fontId="0" fillId="25" borderId="0" xfId="0" applyFill="1" applyAlignment="1">
      <alignment vertical="center"/>
    </xf>
    <xf numFmtId="0" fontId="0" fillId="0" borderId="0" xfId="0" applyAlignment="1">
      <alignment vertical="center"/>
    </xf>
    <xf numFmtId="0" fontId="13" fillId="25" borderId="0" xfId="0" applyFont="1" applyFill="1" applyBorder="1"/>
    <xf numFmtId="0" fontId="14" fillId="25" borderId="0" xfId="0" applyFont="1" applyFill="1" applyBorder="1"/>
    <xf numFmtId="0" fontId="14" fillId="25" borderId="0" xfId="0" applyFont="1" applyFill="1" applyBorder="1" applyAlignment="1">
      <alignment horizontal="center"/>
    </xf>
    <xf numFmtId="164" fontId="15" fillId="24" borderId="0" xfId="40" applyNumberFormat="1" applyFont="1" applyFill="1" applyBorder="1" applyAlignment="1">
      <alignment horizontal="center" wrapText="1"/>
    </xf>
    <xf numFmtId="0" fontId="14" fillId="24" borderId="0" xfId="40" applyFont="1" applyFill="1" applyBorder="1"/>
    <xf numFmtId="0" fontId="15" fillId="25" borderId="0" xfId="0" applyFont="1" applyFill="1" applyBorder="1"/>
    <xf numFmtId="0" fontId="0" fillId="25" borderId="0" xfId="0" applyFill="1" applyBorder="1" applyAlignment="1">
      <alignment vertical="center"/>
    </xf>
    <xf numFmtId="0" fontId="16" fillId="25" borderId="0" xfId="0" applyFont="1" applyFill="1" applyBorder="1"/>
    <xf numFmtId="0" fontId="12" fillId="25" borderId="0" xfId="0" applyFont="1" applyFill="1" applyBorder="1" applyAlignment="1">
      <alignment horizontal="left"/>
    </xf>
    <xf numFmtId="0" fontId="19" fillId="25" borderId="0" xfId="0" applyFont="1" applyFill="1" applyBorder="1" applyAlignment="1">
      <alignment horizontal="right"/>
    </xf>
    <xf numFmtId="164" fontId="21" fillId="25" borderId="0" xfId="0" applyNumberFormat="1" applyFont="1" applyFill="1" applyBorder="1" applyAlignment="1">
      <alignment horizontal="center"/>
    </xf>
    <xf numFmtId="164" fontId="15" fillId="25" borderId="0" xfId="40" applyNumberFormat="1" applyFont="1" applyFill="1" applyBorder="1" applyAlignment="1">
      <alignment horizontal="center" wrapText="1"/>
    </xf>
    <xf numFmtId="0" fontId="25" fillId="25" borderId="0" xfId="0" applyFont="1" applyFill="1" applyBorder="1" applyAlignment="1">
      <alignment horizontal="left"/>
    </xf>
    <xf numFmtId="0" fontId="19" fillId="25" borderId="0" xfId="0" applyFont="1" applyFill="1" applyBorder="1"/>
    <xf numFmtId="0" fontId="6" fillId="25" borderId="0" xfId="0" applyFont="1" applyFill="1" applyBorder="1"/>
    <xf numFmtId="0" fontId="22"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6" fillId="25" borderId="0" xfId="0" applyFont="1" applyFill="1" applyAlignment="1">
      <alignment readingOrder="1"/>
    </xf>
    <xf numFmtId="0" fontId="6" fillId="25" borderId="0" xfId="0" applyFont="1" applyFill="1" applyBorder="1" applyAlignment="1">
      <alignment readingOrder="1"/>
    </xf>
    <xf numFmtId="0" fontId="6" fillId="25" borderId="0" xfId="0" applyFont="1" applyFill="1" applyAlignment="1">
      <alignment readingOrder="2"/>
    </xf>
    <xf numFmtId="0" fontId="6" fillId="0" borderId="0" xfId="0" applyFont="1" applyAlignment="1">
      <alignment readingOrder="2"/>
    </xf>
    <xf numFmtId="0" fontId="15" fillId="25" borderId="0" xfId="0" applyFont="1" applyFill="1" applyBorder="1" applyAlignment="1">
      <alignment horizontal="center" vertical="top" readingOrder="1"/>
    </xf>
    <xf numFmtId="0" fontId="15" fillId="25" borderId="0" xfId="0" applyFont="1" applyFill="1" applyBorder="1" applyAlignment="1">
      <alignment horizontal="right" readingOrder="1"/>
    </xf>
    <xf numFmtId="0" fontId="15" fillId="25" borderId="0" xfId="0" applyFont="1" applyFill="1" applyBorder="1" applyAlignment="1">
      <alignment horizontal="justify" vertical="top" readingOrder="1"/>
    </xf>
    <xf numFmtId="0" fontId="14" fillId="25" borderId="0" xfId="0" applyFont="1" applyFill="1" applyBorder="1" applyAlignment="1">
      <alignment readingOrder="1"/>
    </xf>
    <xf numFmtId="0" fontId="14" fillId="24" borderId="0" xfId="40" applyFont="1" applyFill="1" applyBorder="1" applyAlignment="1">
      <alignment readingOrder="1"/>
    </xf>
    <xf numFmtId="0" fontId="15" fillId="25" borderId="0" xfId="0" applyFont="1" applyFill="1" applyBorder="1" applyAlignment="1">
      <alignment readingOrder="1"/>
    </xf>
    <xf numFmtId="0" fontId="14" fillId="25" borderId="0" xfId="0" applyFont="1" applyFill="1" applyBorder="1" applyAlignment="1">
      <alignment horizontal="center" readingOrder="1"/>
    </xf>
    <xf numFmtId="164" fontId="15" fillId="24" borderId="0" xfId="40" applyNumberFormat="1" applyFont="1" applyFill="1" applyBorder="1" applyAlignment="1">
      <alignment horizontal="center" readingOrder="1"/>
    </xf>
    <xf numFmtId="0" fontId="6" fillId="0" borderId="0" xfId="0" applyFont="1" applyAlignment="1">
      <alignment horizontal="right" readingOrder="2"/>
    </xf>
    <xf numFmtId="0" fontId="32" fillId="25" borderId="0" xfId="0" applyFont="1" applyFill="1" applyBorder="1"/>
    <xf numFmtId="0" fontId="14" fillId="24" borderId="0" xfId="40" applyFont="1" applyFill="1" applyBorder="1" applyAlignment="1">
      <alignment horizontal="left" indent="1"/>
    </xf>
    <xf numFmtId="0" fontId="15" fillId="25" borderId="0" xfId="0" applyFont="1" applyFill="1" applyBorder="1" applyAlignment="1">
      <alignment horizontal="center" vertical="center" readingOrder="1"/>
    </xf>
    <xf numFmtId="0" fontId="15" fillId="25" borderId="0" xfId="0" applyFont="1" applyFill="1" applyBorder="1" applyAlignment="1">
      <alignment vertical="center" readingOrder="1"/>
    </xf>
    <xf numFmtId="0" fontId="15" fillId="25" borderId="0" xfId="0" applyFont="1" applyFill="1" applyBorder="1" applyAlignment="1">
      <alignment horizontal="right" vertical="center" readingOrder="1"/>
    </xf>
    <xf numFmtId="0" fontId="33" fillId="25" borderId="0" xfId="0" applyFont="1" applyFill="1"/>
    <xf numFmtId="0" fontId="33" fillId="25" borderId="0" xfId="0" applyFont="1" applyFill="1" applyBorder="1"/>
    <xf numFmtId="0" fontId="34" fillId="25" borderId="0" xfId="0" applyFont="1" applyFill="1" applyBorder="1" applyAlignment="1">
      <alignment horizontal="left"/>
    </xf>
    <xf numFmtId="0" fontId="33" fillId="0" borderId="0" xfId="0" applyFont="1"/>
    <xf numFmtId="3" fontId="36" fillId="25" borderId="0" xfId="0" applyNumberFormat="1" applyFont="1" applyFill="1" applyBorder="1" applyAlignment="1">
      <alignment horizontal="center"/>
    </xf>
    <xf numFmtId="0" fontId="28" fillId="24" borderId="0" xfId="40" applyFont="1" applyFill="1" applyBorder="1"/>
    <xf numFmtId="0" fontId="0" fillId="0" borderId="0" xfId="0" applyFill="1"/>
    <xf numFmtId="164" fontId="0" fillId="25" borderId="0" xfId="0" applyNumberFormat="1" applyFill="1" applyBorder="1"/>
    <xf numFmtId="0" fontId="36" fillId="25" borderId="0" xfId="0" applyFont="1" applyFill="1" applyBorder="1" applyAlignment="1">
      <alignment horizontal="left"/>
    </xf>
    <xf numFmtId="3" fontId="38" fillId="25" borderId="0" xfId="0" applyNumberFormat="1" applyFont="1" applyFill="1" applyBorder="1" applyAlignment="1">
      <alignment horizontal="center"/>
    </xf>
    <xf numFmtId="3" fontId="36" fillId="25" borderId="0" xfId="0" applyNumberFormat="1" applyFont="1" applyFill="1" applyBorder="1" applyAlignment="1">
      <alignment horizontal="right"/>
    </xf>
    <xf numFmtId="0" fontId="33" fillId="25" borderId="0" xfId="0" applyFont="1" applyFill="1" applyAlignment="1">
      <alignment vertical="center"/>
    </xf>
    <xf numFmtId="0" fontId="36" fillId="25" borderId="0" xfId="0" applyFont="1" applyFill="1" applyBorder="1" applyAlignment="1">
      <alignment horizontal="left" vertical="center"/>
    </xf>
    <xf numFmtId="0" fontId="34" fillId="25" borderId="0" xfId="0" applyFont="1" applyFill="1" applyBorder="1" applyAlignment="1">
      <alignment horizontal="left" vertical="center"/>
    </xf>
    <xf numFmtId="3" fontId="36" fillId="25" borderId="0" xfId="0" applyNumberFormat="1" applyFont="1" applyFill="1" applyBorder="1" applyAlignment="1">
      <alignment horizontal="right" vertical="center"/>
    </xf>
    <xf numFmtId="0" fontId="33" fillId="0" borderId="0" xfId="0" applyFont="1" applyAlignment="1">
      <alignment vertical="center"/>
    </xf>
    <xf numFmtId="3" fontId="15" fillId="25" borderId="0" xfId="0" applyNumberFormat="1" applyFont="1" applyFill="1" applyBorder="1" applyAlignment="1">
      <alignment horizontal="right"/>
    </xf>
    <xf numFmtId="0" fontId="35" fillId="25" borderId="0" xfId="0" applyFont="1" applyFill="1" applyBorder="1"/>
    <xf numFmtId="0" fontId="30" fillId="25" borderId="0" xfId="0" applyFont="1" applyFill="1"/>
    <xf numFmtId="0" fontId="30" fillId="25" borderId="0" xfId="0" applyFont="1" applyFill="1" applyBorder="1"/>
    <xf numFmtId="0" fontId="30" fillId="0" borderId="0" xfId="0" applyFont="1"/>
    <xf numFmtId="3" fontId="19" fillId="25" borderId="0" xfId="0" applyNumberFormat="1" applyFont="1" applyFill="1"/>
    <xf numFmtId="0" fontId="32" fillId="24" borderId="0" xfId="40" applyFont="1" applyFill="1" applyBorder="1" applyAlignment="1">
      <alignment horizontal="left" vertical="center" indent="1"/>
    </xf>
    <xf numFmtId="3" fontId="19" fillId="25" borderId="0" xfId="0" applyNumberFormat="1" applyFont="1" applyFill="1" applyBorder="1" applyAlignment="1">
      <alignment horizontal="right"/>
    </xf>
    <xf numFmtId="0" fontId="16" fillId="25" borderId="0" xfId="0" applyFont="1" applyFill="1" applyBorder="1" applyAlignment="1">
      <alignment vertical="center"/>
    </xf>
    <xf numFmtId="0" fontId="37" fillId="25" borderId="0" xfId="0" applyFont="1" applyFill="1" applyBorder="1" applyAlignment="1">
      <alignment horizontal="justify" vertical="center" readingOrder="1"/>
    </xf>
    <xf numFmtId="0" fontId="35" fillId="25" borderId="0" xfId="0" applyFont="1" applyFill="1" applyBorder="1" applyAlignment="1">
      <alignment vertical="center"/>
    </xf>
    <xf numFmtId="3" fontId="15" fillId="25" borderId="0" xfId="0" applyNumberFormat="1" applyFont="1" applyFill="1" applyBorder="1"/>
    <xf numFmtId="3" fontId="19" fillId="25" borderId="0" xfId="0" applyNumberFormat="1" applyFont="1" applyFill="1" applyBorder="1"/>
    <xf numFmtId="3" fontId="6" fillId="25" borderId="0" xfId="0" applyNumberFormat="1" applyFont="1" applyFill="1" applyBorder="1"/>
    <xf numFmtId="0" fontId="18" fillId="25" borderId="0" xfId="0" applyFont="1" applyFill="1" applyBorder="1" applyAlignment="1">
      <alignment vertical="center"/>
    </xf>
    <xf numFmtId="0" fontId="7" fillId="25" borderId="0" xfId="0" applyFont="1" applyFill="1" applyBorder="1" applyAlignment="1">
      <alignment vertical="center"/>
    </xf>
    <xf numFmtId="0" fontId="33" fillId="25" borderId="0" xfId="0" applyFont="1" applyFill="1" applyBorder="1" applyAlignment="1">
      <alignment vertical="center"/>
    </xf>
    <xf numFmtId="164" fontId="15" fillId="26" borderId="0" xfId="40" applyNumberFormat="1" applyFont="1" applyFill="1" applyBorder="1" applyAlignment="1">
      <alignment horizontal="center" wrapText="1"/>
    </xf>
    <xf numFmtId="1" fontId="14" fillId="24" borderId="0" xfId="40" applyNumberFormat="1" applyFont="1" applyFill="1" applyBorder="1" applyAlignment="1">
      <alignment horizontal="center" wrapText="1"/>
    </xf>
    <xf numFmtId="1" fontId="14" fillId="24" borderId="12" xfId="40" applyNumberFormat="1" applyFont="1" applyFill="1" applyBorder="1" applyAlignment="1">
      <alignment horizontal="center" wrapText="1"/>
    </xf>
    <xf numFmtId="0" fontId="32" fillId="24" borderId="0" xfId="40" applyFont="1" applyFill="1" applyBorder="1"/>
    <xf numFmtId="167" fontId="15" fillId="24" borderId="0" xfId="40" applyNumberFormat="1" applyFont="1" applyFill="1" applyBorder="1" applyAlignment="1">
      <alignment horizontal="center" wrapText="1"/>
    </xf>
    <xf numFmtId="164" fontId="19" fillId="27" borderId="0" xfId="40" applyNumberFormat="1" applyFont="1" applyFill="1" applyBorder="1" applyAlignment="1">
      <alignment horizontal="center" wrapText="1"/>
    </xf>
    <xf numFmtId="3" fontId="15" fillId="27" borderId="0" xfId="40" applyNumberFormat="1" applyFont="1" applyFill="1" applyBorder="1" applyAlignment="1">
      <alignment horizontal="right" wrapText="1"/>
    </xf>
    <xf numFmtId="3" fontId="14" fillId="24" borderId="0" xfId="40" applyNumberFormat="1" applyFont="1" applyFill="1" applyBorder="1" applyAlignment="1">
      <alignment horizontal="right" wrapText="1"/>
    </xf>
    <xf numFmtId="0" fontId="32" fillId="24" borderId="0" xfId="40" applyFont="1" applyFill="1" applyBorder="1" applyAlignment="1">
      <alignment wrapText="1"/>
    </xf>
    <xf numFmtId="0" fontId="19" fillId="24" borderId="0" xfId="40" applyFont="1" applyFill="1" applyBorder="1"/>
    <xf numFmtId="0" fontId="45" fillId="24" borderId="0" xfId="40" applyFont="1" applyFill="1" applyBorder="1" applyAlignment="1">
      <alignment wrapText="1"/>
    </xf>
    <xf numFmtId="0" fontId="59" fillId="25" borderId="0" xfId="0" applyFont="1" applyFill="1"/>
    <xf numFmtId="0" fontId="0" fillId="0" borderId="0" xfId="0"/>
    <xf numFmtId="0" fontId="15" fillId="24" borderId="0" xfId="40" applyFont="1" applyFill="1" applyBorder="1" applyAlignment="1">
      <alignment horizontal="left"/>
    </xf>
    <xf numFmtId="0" fontId="19" fillId="24" borderId="0" xfId="40" applyFont="1" applyFill="1" applyBorder="1" applyAlignment="1">
      <alignment horizontal="left" indent="1"/>
    </xf>
    <xf numFmtId="0" fontId="14"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3" fillId="25" borderId="0" xfId="51" applyFont="1" applyFill="1" applyBorder="1"/>
    <xf numFmtId="49" fontId="14" fillId="25" borderId="12" xfId="51" applyNumberFormat="1" applyFont="1" applyFill="1" applyBorder="1" applyAlignment="1">
      <alignment horizontal="center" vertical="center" wrapText="1"/>
    </xf>
    <xf numFmtId="49" fontId="0" fillId="25" borderId="0" xfId="51" applyNumberFormat="1" applyFont="1" applyFill="1"/>
    <xf numFmtId="0" fontId="14" fillId="24" borderId="0" xfId="61" applyFont="1" applyFill="1" applyBorder="1" applyAlignment="1">
      <alignment horizontal="left" indent="1"/>
    </xf>
    <xf numFmtId="0" fontId="16" fillId="26" borderId="0" xfId="51" applyFont="1" applyFill="1"/>
    <xf numFmtId="0" fontId="15" fillId="24" borderId="0" xfId="61" applyFont="1" applyFill="1" applyBorder="1" applyAlignment="1">
      <alignment horizontal="left" indent="1"/>
    </xf>
    <xf numFmtId="4" fontId="15" fillId="27" borderId="0" xfId="61" applyNumberFormat="1" applyFont="1" applyFill="1" applyBorder="1" applyAlignment="1">
      <alignment horizontal="right" wrapText="1" indent="4"/>
    </xf>
    <xf numFmtId="0" fontId="16" fillId="0" borderId="0" xfId="51" applyFont="1"/>
    <xf numFmtId="0" fontId="27" fillId="26" borderId="0" xfId="51" applyFont="1" applyFill="1"/>
    <xf numFmtId="0" fontId="27" fillId="0" borderId="0" xfId="51" applyFont="1"/>
    <xf numFmtId="0" fontId="46" fillId="26" borderId="0" xfId="51" applyFont="1" applyFill="1" applyAlignment="1">
      <alignment horizontal="center"/>
    </xf>
    <xf numFmtId="0" fontId="46" fillId="0" borderId="0" xfId="51" applyFont="1" applyAlignment="1">
      <alignment horizontal="center"/>
    </xf>
    <xf numFmtId="0" fontId="5" fillId="26" borderId="0" xfId="51" applyFont="1" applyFill="1"/>
    <xf numFmtId="0" fontId="5" fillId="0" borderId="0" xfId="51" applyFont="1"/>
    <xf numFmtId="0" fontId="44" fillId="26" borderId="0" xfId="51" applyFont="1" applyFill="1"/>
    <xf numFmtId="0" fontId="44" fillId="0" borderId="0" xfId="51" applyFont="1"/>
    <xf numFmtId="0" fontId="67" fillId="26" borderId="0" xfId="51" applyFont="1" applyFill="1"/>
    <xf numFmtId="0" fontId="67" fillId="0" borderId="0" xfId="51" applyFont="1"/>
    <xf numFmtId="0" fontId="59" fillId="26" borderId="0" xfId="51" applyFont="1" applyFill="1"/>
    <xf numFmtId="0" fontId="59" fillId="25" borderId="0" xfId="51" applyFont="1" applyFill="1"/>
    <xf numFmtId="0" fontId="59" fillId="0" borderId="0" xfId="51" applyFont="1"/>
    <xf numFmtId="0" fontId="5" fillId="24" borderId="0" xfId="61" applyFont="1" applyFill="1" applyBorder="1" applyAlignment="1">
      <alignment horizontal="left" indent="1"/>
    </xf>
    <xf numFmtId="0" fontId="19" fillId="24" borderId="0" xfId="61" applyFont="1" applyFill="1" applyBorder="1" applyAlignment="1">
      <alignment horizontal="left" indent="1"/>
    </xf>
    <xf numFmtId="1" fontId="19" fillId="24" borderId="0" xfId="61" applyNumberFormat="1" applyFont="1" applyFill="1" applyBorder="1" applyAlignment="1">
      <alignment horizontal="center" wrapText="1"/>
    </xf>
    <xf numFmtId="165" fontId="19" fillId="24" borderId="0" xfId="61" applyNumberFormat="1" applyFont="1" applyFill="1" applyBorder="1" applyAlignment="1">
      <alignment horizontal="center" wrapText="1"/>
    </xf>
    <xf numFmtId="0" fontId="12" fillId="25" borderId="0" xfId="51" applyFont="1" applyFill="1"/>
    <xf numFmtId="0" fontId="12" fillId="0" borderId="0" xfId="51" applyFont="1"/>
    <xf numFmtId="0" fontId="37" fillId="24" borderId="0" xfId="61" applyFont="1" applyFill="1" applyBorder="1"/>
    <xf numFmtId="0" fontId="14" fillId="24" borderId="0" xfId="61" applyFont="1" applyFill="1" applyBorder="1"/>
    <xf numFmtId="0" fontId="5" fillId="25" borderId="0" xfId="62" applyFill="1"/>
    <xf numFmtId="0" fontId="5" fillId="0" borderId="0" xfId="62"/>
    <xf numFmtId="0" fontId="5" fillId="25" borderId="0" xfId="62" applyFill="1" applyBorder="1"/>
    <xf numFmtId="0" fontId="16" fillId="25" borderId="0" xfId="62" applyFont="1" applyFill="1" applyBorder="1"/>
    <xf numFmtId="0" fontId="5" fillId="25" borderId="0" xfId="62" applyFill="1" applyAlignment="1">
      <alignment vertical="center"/>
    </xf>
    <xf numFmtId="0" fontId="5" fillId="25" borderId="0" xfId="62" applyFill="1" applyBorder="1" applyAlignment="1">
      <alignment vertical="center"/>
    </xf>
    <xf numFmtId="0" fontId="5" fillId="0" borderId="0" xfId="62" applyAlignment="1">
      <alignment vertical="center"/>
    </xf>
    <xf numFmtId="0" fontId="15" fillId="25" borderId="0" xfId="62" applyFont="1" applyFill="1" applyBorder="1" applyAlignment="1">
      <alignment vertical="center"/>
    </xf>
    <xf numFmtId="0" fontId="13" fillId="25" borderId="0" xfId="62" applyFont="1" applyFill="1" applyBorder="1"/>
    <xf numFmtId="0" fontId="8" fillId="25" borderId="0" xfId="62" applyFont="1" applyFill="1" applyBorder="1"/>
    <xf numFmtId="0" fontId="15" fillId="25" borderId="0" xfId="62" applyFont="1" applyFill="1" applyBorder="1"/>
    <xf numFmtId="0" fontId="16" fillId="25" borderId="0" xfId="62" applyFont="1" applyFill="1"/>
    <xf numFmtId="0" fontId="16" fillId="0" borderId="0" xfId="62" applyFont="1"/>
    <xf numFmtId="167" fontId="15" fillId="25" borderId="0" xfId="62" applyNumberFormat="1" applyFont="1" applyFill="1" applyBorder="1" applyAlignment="1">
      <alignment horizontal="center"/>
    </xf>
    <xf numFmtId="167" fontId="15" fillId="25" borderId="0" xfId="62" applyNumberFormat="1" applyFont="1" applyFill="1" applyBorder="1" applyAlignment="1">
      <alignment horizontal="right" indent="2"/>
    </xf>
    <xf numFmtId="0" fontId="43" fillId="25" borderId="0" xfId="62" applyFont="1" applyFill="1" applyBorder="1" applyAlignment="1">
      <alignment horizontal="left" vertical="center"/>
    </xf>
    <xf numFmtId="0" fontId="6" fillId="25" borderId="0" xfId="62" applyFont="1" applyFill="1" applyBorder="1"/>
    <xf numFmtId="164" fontId="19" fillId="25" borderId="0" xfId="40" applyNumberFormat="1" applyFont="1" applyFill="1" applyBorder="1" applyAlignment="1">
      <alignment horizontal="right" wrapText="1"/>
    </xf>
    <xf numFmtId="3" fontId="19" fillId="25" borderId="0" xfId="40" applyNumberFormat="1" applyFont="1" applyFill="1" applyBorder="1" applyAlignment="1">
      <alignment horizontal="right" wrapText="1"/>
    </xf>
    <xf numFmtId="167" fontId="55" fillId="24" borderId="0" xfId="40" applyNumberFormat="1" applyFont="1" applyFill="1" applyBorder="1" applyAlignment="1">
      <alignment horizontal="center" wrapText="1"/>
    </xf>
    <xf numFmtId="164" fontId="14" fillId="24" borderId="0" xfId="40" applyNumberFormat="1" applyFont="1" applyFill="1" applyBorder="1" applyAlignment="1">
      <alignment horizontal="right" wrapText="1" indent="2"/>
    </xf>
    <xf numFmtId="0" fontId="19" fillId="24" borderId="0" xfId="40" applyFont="1" applyFill="1" applyBorder="1" applyAlignment="1">
      <alignment vertical="top" wrapText="1"/>
    </xf>
    <xf numFmtId="0" fontId="19" fillId="0" borderId="0" xfId="40" applyFont="1" applyFill="1" applyBorder="1" applyAlignment="1">
      <alignment vertical="top" wrapText="1"/>
    </xf>
    <xf numFmtId="0" fontId="48" fillId="25" borderId="0" xfId="62" applyFont="1" applyFill="1"/>
    <xf numFmtId="0" fontId="48" fillId="25" borderId="0" xfId="62" applyFont="1" applyFill="1" applyBorder="1"/>
    <xf numFmtId="0" fontId="48" fillId="0" borderId="0" xfId="62" applyFont="1"/>
    <xf numFmtId="0" fontId="5" fillId="25" borderId="0" xfId="62" applyFill="1" applyBorder="1" applyAlignment="1"/>
    <xf numFmtId="164" fontId="19" fillId="26" borderId="0" xfId="40" applyNumberFormat="1" applyFont="1" applyFill="1" applyBorder="1" applyAlignment="1">
      <alignment horizontal="right" wrapText="1"/>
    </xf>
    <xf numFmtId="0" fontId="59" fillId="25" borderId="0" xfId="62" applyFont="1" applyFill="1"/>
    <xf numFmtId="0" fontId="59" fillId="25" borderId="0" xfId="62" applyFont="1" applyFill="1" applyBorder="1" applyAlignment="1">
      <alignment vertical="center"/>
    </xf>
    <xf numFmtId="3" fontId="14" fillId="25" borderId="0" xfId="62" applyNumberFormat="1" applyFont="1" applyFill="1" applyBorder="1" applyAlignment="1">
      <alignment horizontal="right" indent="2"/>
    </xf>
    <xf numFmtId="3" fontId="15" fillId="25" borderId="0" xfId="62" applyNumberFormat="1" applyFont="1" applyFill="1" applyBorder="1" applyAlignment="1">
      <alignment horizontal="right" indent="2"/>
    </xf>
    <xf numFmtId="0" fontId="59" fillId="0" borderId="0" xfId="62" applyFont="1" applyAlignment="1"/>
    <xf numFmtId="0" fontId="59" fillId="25" borderId="0" xfId="62" applyFont="1" applyFill="1" applyAlignment="1"/>
    <xf numFmtId="0" fontId="59" fillId="25" borderId="0" xfId="62" applyFont="1" applyFill="1" applyBorder="1" applyAlignment="1"/>
    <xf numFmtId="3" fontId="21" fillId="25" borderId="0" xfId="62" applyNumberFormat="1" applyFont="1" applyFill="1" applyBorder="1" applyAlignment="1">
      <alignment horizontal="right"/>
    </xf>
    <xf numFmtId="0" fontId="59" fillId="0" borderId="0" xfId="62" applyFont="1"/>
    <xf numFmtId="0" fontId="59" fillId="25" borderId="0" xfId="62" applyFont="1" applyFill="1" applyBorder="1"/>
    <xf numFmtId="0" fontId="15" fillId="25" borderId="0" xfId="0" applyNumberFormat="1" applyFont="1" applyFill="1" applyBorder="1" applyAlignment="1"/>
    <xf numFmtId="0" fontId="15" fillId="25" borderId="0" xfId="62" applyFont="1" applyFill="1" applyBorder="1" applyAlignment="1">
      <alignment horizontal="right"/>
    </xf>
    <xf numFmtId="0" fontId="12" fillId="25" borderId="0" xfId="63" applyFont="1" applyFill="1" applyBorder="1" applyAlignment="1">
      <alignment horizontal="left"/>
    </xf>
    <xf numFmtId="0" fontId="14" fillId="24" borderId="0" xfId="40" applyFont="1" applyFill="1" applyBorder="1"/>
    <xf numFmtId="0" fontId="5" fillId="25" borderId="0" xfId="63" applyFill="1" applyAlignment="1"/>
    <xf numFmtId="0" fontId="5" fillId="0" borderId="0" xfId="63" applyAlignment="1"/>
    <xf numFmtId="0" fontId="5" fillId="25" borderId="0" xfId="63" applyFill="1" applyBorder="1" applyAlignment="1"/>
    <xf numFmtId="0" fontId="5" fillId="25" borderId="0" xfId="63" applyFill="1" applyBorder="1"/>
    <xf numFmtId="3" fontId="19" fillId="26" borderId="0" xfId="40" applyNumberFormat="1" applyFont="1" applyFill="1" applyBorder="1" applyAlignment="1">
      <alignment horizontal="right" wrapText="1"/>
    </xf>
    <xf numFmtId="167" fontId="19" fillId="26" borderId="0" xfId="40" applyNumberFormat="1" applyFont="1" applyFill="1" applyBorder="1" applyAlignment="1">
      <alignment horizontal="right" wrapText="1"/>
    </xf>
    <xf numFmtId="0" fontId="15" fillId="25" borderId="0" xfId="0" applyFont="1" applyFill="1" applyBorder="1" applyAlignment="1"/>
    <xf numFmtId="0" fontId="12" fillId="25" borderId="0" xfId="62" applyFont="1" applyFill="1" applyBorder="1" applyAlignment="1">
      <alignment horizontal="right"/>
    </xf>
    <xf numFmtId="164" fontId="54" fillId="27" borderId="0" xfId="40" applyNumberFormat="1" applyFont="1" applyFill="1" applyBorder="1" applyAlignment="1">
      <alignment horizontal="center" wrapText="1"/>
    </xf>
    <xf numFmtId="165" fontId="49" fillId="26" borderId="0" xfId="40" applyNumberFormat="1" applyFont="1" applyFill="1" applyBorder="1" applyAlignment="1">
      <alignment horizontal="center" wrapText="1"/>
    </xf>
    <xf numFmtId="165" fontId="15" fillId="26" borderId="0" xfId="40" applyNumberFormat="1" applyFont="1" applyFill="1" applyBorder="1" applyAlignment="1">
      <alignment horizontal="center" wrapText="1"/>
    </xf>
    <xf numFmtId="165" fontId="15" fillId="27" borderId="0" xfId="40" applyNumberFormat="1" applyFont="1" applyFill="1" applyBorder="1" applyAlignment="1">
      <alignment horizontal="center" wrapText="1"/>
    </xf>
    <xf numFmtId="1" fontId="15" fillId="25" borderId="0" xfId="62" applyNumberFormat="1" applyFont="1" applyFill="1" applyBorder="1" applyAlignment="1">
      <alignment horizontal="center"/>
    </xf>
    <xf numFmtId="0" fontId="19" fillId="24" borderId="0" xfId="40" applyFont="1" applyFill="1" applyBorder="1" applyAlignment="1">
      <alignment vertical="center"/>
    </xf>
    <xf numFmtId="0" fontId="56" fillId="25" borderId="0" xfId="62" applyFont="1" applyFill="1" applyBorder="1"/>
    <xf numFmtId="0" fontId="14" fillId="24" borderId="0" xfId="40" applyFont="1" applyFill="1" applyBorder="1" applyAlignment="1"/>
    <xf numFmtId="3" fontId="55" fillId="25" borderId="0" xfId="62" applyNumberFormat="1" applyFont="1" applyFill="1" applyBorder="1" applyAlignment="1">
      <alignment horizontal="right"/>
    </xf>
    <xf numFmtId="0" fontId="52" fillId="25" borderId="0" xfId="62" applyFont="1" applyFill="1" applyBorder="1"/>
    <xf numFmtId="0" fontId="56" fillId="25" borderId="0" xfId="62" applyFont="1" applyFill="1" applyBorder="1" applyAlignment="1">
      <alignment vertical="center"/>
    </xf>
    <xf numFmtId="0" fontId="14" fillId="24" borderId="0" xfId="40" applyFont="1" applyFill="1" applyBorder="1" applyAlignment="1">
      <alignment horizontal="center" vertical="center"/>
    </xf>
    <xf numFmtId="2" fontId="15" fillId="24" borderId="0" xfId="40" applyNumberFormat="1" applyFont="1" applyFill="1" applyBorder="1" applyAlignment="1">
      <alignment horizontal="center" wrapText="1"/>
    </xf>
    <xf numFmtId="165" fontId="21" fillId="24" borderId="0" xfId="58" applyNumberFormat="1" applyFont="1" applyFill="1" applyBorder="1" applyAlignment="1">
      <alignment horizontal="center" wrapText="1"/>
    </xf>
    <xf numFmtId="49" fontId="19" fillId="24" borderId="0" xfId="40" applyNumberFormat="1" applyFont="1" applyFill="1" applyBorder="1" applyAlignment="1">
      <alignment horizontal="center" vertical="center" wrapText="1"/>
    </xf>
    <xf numFmtId="3" fontId="19" fillId="24" borderId="0" xfId="40" applyNumberFormat="1" applyFont="1" applyFill="1" applyBorder="1" applyAlignment="1">
      <alignment horizontal="center" wrapText="1"/>
    </xf>
    <xf numFmtId="49" fontId="5" fillId="25" borderId="0" xfId="62" applyNumberFormat="1" applyFill="1" applyBorder="1" applyAlignment="1">
      <alignment vertical="center"/>
    </xf>
    <xf numFmtId="49" fontId="15" fillId="25" borderId="0" xfId="62" applyNumberFormat="1" applyFont="1" applyFill="1" applyBorder="1" applyAlignment="1">
      <alignment vertical="center"/>
    </xf>
    <xf numFmtId="165" fontId="21" fillId="24" borderId="0" xfId="40" applyNumberFormat="1" applyFont="1" applyFill="1" applyBorder="1" applyAlignment="1">
      <alignment horizontal="center" vertical="center" wrapText="1"/>
    </xf>
    <xf numFmtId="165" fontId="15" fillId="27" borderId="0" xfId="40" applyNumberFormat="1" applyFont="1" applyFill="1" applyBorder="1" applyAlignment="1">
      <alignment horizontal="left" wrapText="1"/>
    </xf>
    <xf numFmtId="0" fontId="14" fillId="24" borderId="0" xfId="40" applyFont="1" applyFill="1" applyBorder="1" applyAlignment="1">
      <alignment horizontal="left"/>
    </xf>
    <xf numFmtId="0" fontId="15" fillId="25" borderId="0" xfId="63" applyFont="1" applyFill="1" applyBorder="1" applyAlignment="1">
      <alignment horizontal="center" vertical="center" wrapText="1"/>
    </xf>
    <xf numFmtId="0" fontId="15" fillId="0" borderId="0" xfId="63" applyFont="1" applyBorder="1" applyAlignment="1">
      <alignment horizontal="center" vertical="center" wrapText="1"/>
    </xf>
    <xf numFmtId="0" fontId="5" fillId="28" borderId="0" xfId="63" applyFont="1" applyFill="1" applyBorder="1" applyAlignment="1">
      <alignment horizontal="center"/>
    </xf>
    <xf numFmtId="0" fontId="5" fillId="25" borderId="0" xfId="63" applyFont="1" applyFill="1" applyBorder="1"/>
    <xf numFmtId="0" fontId="20" fillId="25" borderId="0" xfId="0" applyFont="1" applyFill="1" applyBorder="1" applyAlignment="1"/>
    <xf numFmtId="164" fontId="25" fillId="24" borderId="0" xfId="40" applyNumberFormat="1" applyFont="1" applyFill="1" applyBorder="1" applyAlignment="1">
      <alignment wrapText="1"/>
    </xf>
    <xf numFmtId="164" fontId="20" fillId="24" borderId="0" xfId="40" applyNumberFormat="1" applyFont="1" applyFill="1" applyBorder="1" applyAlignment="1">
      <alignment wrapText="1"/>
    </xf>
    <xf numFmtId="0" fontId="14" fillId="25" borderId="0" xfId="0" applyFont="1" applyFill="1" applyBorder="1" applyAlignment="1">
      <alignment horizontal="justify" vertical="center" readingOrder="1"/>
    </xf>
    <xf numFmtId="0" fontId="15" fillId="25" borderId="0" xfId="0" applyFont="1" applyFill="1" applyBorder="1" applyAlignment="1">
      <alignment horizontal="justify" vertical="center" readingOrder="1"/>
    </xf>
    <xf numFmtId="0" fontId="12"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7" fillId="30" borderId="20" xfId="0" applyFont="1" applyFill="1" applyBorder="1" applyAlignment="1">
      <alignment horizontal="center" vertical="center"/>
    </xf>
    <xf numFmtId="0" fontId="14" fillId="25" borderId="18" xfId="0" applyFont="1" applyFill="1" applyBorder="1" applyAlignment="1">
      <alignment horizontal="right"/>
    </xf>
    <xf numFmtId="0" fontId="73" fillId="24" borderId="0" xfId="40" applyFont="1" applyFill="1" applyBorder="1"/>
    <xf numFmtId="0" fontId="12" fillId="25" borderId="23" xfId="0" applyFont="1" applyFill="1" applyBorder="1" applyAlignment="1">
      <alignment horizontal="left"/>
    </xf>
    <xf numFmtId="0" fontId="12"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59" fillId="25" borderId="20" xfId="0" applyFont="1" applyFill="1" applyBorder="1"/>
    <xf numFmtId="0" fontId="74" fillId="25" borderId="0" xfId="62" applyFont="1" applyFill="1" applyBorder="1"/>
    <xf numFmtId="0" fontId="44" fillId="25" borderId="0" xfId="62" applyFont="1" applyFill="1" applyBorder="1" applyAlignment="1">
      <alignment horizontal="left"/>
    </xf>
    <xf numFmtId="0" fontId="5" fillId="25" borderId="18" xfId="62" applyFill="1" applyBorder="1"/>
    <xf numFmtId="0" fontId="5" fillId="25" borderId="22" xfId="62" applyFill="1" applyBorder="1"/>
    <xf numFmtId="0" fontId="5" fillId="25" borderId="21" xfId="62" applyFill="1" applyBorder="1"/>
    <xf numFmtId="0" fontId="5" fillId="25" borderId="19" xfId="62" applyFill="1" applyBorder="1"/>
    <xf numFmtId="0" fontId="16" fillId="0" borderId="0" xfId="62" applyFont="1" applyBorder="1"/>
    <xf numFmtId="0" fontId="59" fillId="0" borderId="0" xfId="62" applyFont="1" applyBorder="1" applyAlignment="1"/>
    <xf numFmtId="0" fontId="5" fillId="25" borderId="19" xfId="62" applyFill="1" applyBorder="1" applyAlignment="1"/>
    <xf numFmtId="0" fontId="27" fillId="25" borderId="0" xfId="62" applyFont="1" applyFill="1" applyBorder="1"/>
    <xf numFmtId="0" fontId="14" fillId="25" borderId="18" xfId="63" applyFont="1" applyFill="1" applyBorder="1" applyAlignment="1">
      <alignment horizontal="left"/>
    </xf>
    <xf numFmtId="0" fontId="9" fillId="25" borderId="21" xfId="63" applyFont="1" applyFill="1" applyBorder="1"/>
    <xf numFmtId="0" fontId="9" fillId="25" borderId="19" xfId="63" applyFont="1" applyFill="1" applyBorder="1"/>
    <xf numFmtId="0" fontId="5" fillId="25" borderId="18" xfId="62" applyFill="1" applyBorder="1" applyAlignment="1">
      <alignment horizontal="left"/>
    </xf>
    <xf numFmtId="0" fontId="12" fillId="25" borderId="23" xfId="62" applyFont="1" applyFill="1" applyBorder="1" applyAlignment="1">
      <alignment horizontal="left"/>
    </xf>
    <xf numFmtId="0" fontId="5" fillId="25" borderId="20" xfId="62" applyFill="1" applyBorder="1"/>
    <xf numFmtId="0" fontId="5" fillId="25" borderId="20" xfId="62" applyFill="1" applyBorder="1" applyAlignment="1">
      <alignment vertical="center"/>
    </xf>
    <xf numFmtId="49" fontId="5" fillId="25" borderId="20" xfId="62" applyNumberFormat="1" applyFill="1" applyBorder="1" applyAlignment="1">
      <alignment vertical="center"/>
    </xf>
    <xf numFmtId="0" fontId="16" fillId="25" borderId="20" xfId="62" applyFont="1" applyFill="1" applyBorder="1"/>
    <xf numFmtId="0" fontId="17" fillId="31" borderId="20" xfId="62" applyFont="1" applyFill="1" applyBorder="1" applyAlignment="1">
      <alignment horizontal="center" vertical="center"/>
    </xf>
    <xf numFmtId="0" fontId="73" fillId="24" borderId="0" xfId="40" applyFont="1" applyFill="1" applyBorder="1" applyAlignment="1">
      <alignment horizontal="left" indent="1"/>
    </xf>
    <xf numFmtId="0" fontId="75" fillId="25" borderId="0" xfId="62" applyFont="1" applyFill="1" applyBorder="1"/>
    <xf numFmtId="3" fontId="85" fillId="25" borderId="0" xfId="62" applyNumberFormat="1" applyFont="1" applyFill="1" applyBorder="1" applyAlignment="1">
      <alignment horizontal="right"/>
    </xf>
    <xf numFmtId="167" fontId="76" fillId="25" borderId="0" xfId="62" applyNumberFormat="1" applyFont="1" applyFill="1" applyBorder="1" applyAlignment="1">
      <alignment horizontal="center"/>
    </xf>
    <xf numFmtId="167" fontId="76" fillId="25" borderId="0" xfId="62" applyNumberFormat="1" applyFont="1" applyFill="1" applyBorder="1" applyAlignment="1">
      <alignment horizontal="right" indent="2"/>
    </xf>
    <xf numFmtId="167" fontId="73" fillId="24" borderId="0" xfId="40" applyNumberFormat="1" applyFont="1" applyFill="1" applyBorder="1" applyAlignment="1">
      <alignment horizontal="center" wrapText="1"/>
    </xf>
    <xf numFmtId="0" fontId="76" fillId="25" borderId="0" xfId="62" applyFont="1" applyFill="1" applyBorder="1"/>
    <xf numFmtId="165" fontId="73" fillId="24" borderId="0" xfId="58" applyNumberFormat="1" applyFont="1" applyFill="1" applyBorder="1" applyAlignment="1">
      <alignment horizontal="center" wrapText="1"/>
    </xf>
    <xf numFmtId="167" fontId="76" fillId="24" borderId="0" xfId="40" applyNumberFormat="1" applyFont="1" applyFill="1" applyBorder="1" applyAlignment="1">
      <alignment horizontal="center" wrapText="1"/>
    </xf>
    <xf numFmtId="0" fontId="44" fillId="26" borderId="31" xfId="62" applyFont="1" applyFill="1" applyBorder="1" applyAlignment="1">
      <alignment vertical="center"/>
    </xf>
    <xf numFmtId="0" fontId="5" fillId="26" borderId="32" xfId="62" applyFont="1" applyFill="1" applyBorder="1" applyAlignment="1">
      <alignment vertical="center"/>
    </xf>
    <xf numFmtId="0" fontId="5" fillId="26" borderId="33" xfId="62" applyFont="1" applyFill="1" applyBorder="1" applyAlignment="1">
      <alignment vertical="center"/>
    </xf>
    <xf numFmtId="0" fontId="44" fillId="26" borderId="32" xfId="62" applyFont="1" applyFill="1" applyBorder="1" applyAlignment="1">
      <alignment vertical="center"/>
    </xf>
    <xf numFmtId="0" fontId="44" fillId="26" borderId="33" xfId="62" applyFont="1" applyFill="1" applyBorder="1" applyAlignment="1">
      <alignment vertical="center"/>
    </xf>
    <xf numFmtId="0" fontId="17" fillId="31" borderId="19" xfId="62" applyFont="1" applyFill="1" applyBorder="1" applyAlignment="1">
      <alignment horizontal="center" vertical="center"/>
    </xf>
    <xf numFmtId="0" fontId="0" fillId="0" borderId="18" xfId="0" applyBorder="1"/>
    <xf numFmtId="0" fontId="5" fillId="32" borderId="0" xfId="62" applyFill="1"/>
    <xf numFmtId="0" fontId="12" fillId="32" borderId="0" xfId="62" applyFont="1" applyFill="1" applyBorder="1" applyAlignment="1"/>
    <xf numFmtId="0" fontId="13" fillId="32" borderId="0" xfId="62" applyFont="1" applyFill="1" applyBorder="1" applyAlignment="1">
      <alignment horizontal="justify" vertical="top" wrapText="1"/>
    </xf>
    <xf numFmtId="0" fontId="5" fillId="32" borderId="0" xfId="62" applyFill="1" applyBorder="1"/>
    <xf numFmtId="0" fontId="92" fillId="32" borderId="0" xfId="62" applyFont="1" applyFill="1" applyBorder="1" applyAlignment="1">
      <alignment horizontal="right"/>
    </xf>
    <xf numFmtId="0" fontId="13" fillId="33" borderId="0" xfId="62" applyFont="1" applyFill="1" applyBorder="1" applyAlignment="1">
      <alignment horizontal="justify" vertical="top" wrapText="1"/>
    </xf>
    <xf numFmtId="0" fontId="5" fillId="33" borderId="0" xfId="62" applyFill="1" applyBorder="1"/>
    <xf numFmtId="0" fontId="19" fillId="33" borderId="0" xfId="62" applyFont="1" applyFill="1" applyBorder="1" applyAlignment="1">
      <alignment horizontal="right"/>
    </xf>
    <xf numFmtId="0" fontId="5" fillId="0" borderId="0" xfId="62" applyAlignment="1">
      <alignment horizontal="right"/>
    </xf>
    <xf numFmtId="0" fontId="5" fillId="33" borderId="0" xfId="62" applyFill="1"/>
    <xf numFmtId="0" fontId="23" fillId="33" borderId="0" xfId="62" applyFont="1" applyFill="1" applyBorder="1" applyAlignment="1">
      <alignment horizontal="center" vertical="center"/>
    </xf>
    <xf numFmtId="0" fontId="6" fillId="33" borderId="0" xfId="62" applyFont="1" applyFill="1" applyBorder="1"/>
    <xf numFmtId="164" fontId="21" fillId="33" borderId="0" xfId="62" applyNumberFormat="1" applyFont="1" applyFill="1" applyBorder="1" applyAlignment="1">
      <alignment horizontal="center"/>
    </xf>
    <xf numFmtId="164" fontId="15" fillId="33" borderId="0" xfId="40" applyNumberFormat="1" applyFont="1" applyFill="1" applyBorder="1" applyAlignment="1">
      <alignment horizontal="center" wrapText="1"/>
    </xf>
    <xf numFmtId="164" fontId="15" fillId="34" borderId="0" xfId="40" applyNumberFormat="1" applyFont="1" applyFill="1" applyBorder="1" applyAlignment="1">
      <alignment horizontal="center" wrapText="1"/>
    </xf>
    <xf numFmtId="0" fontId="15" fillId="33" borderId="0" xfId="62" applyFont="1" applyFill="1" applyBorder="1"/>
    <xf numFmtId="0" fontId="14" fillId="33" borderId="0" xfId="62" applyFont="1" applyFill="1" applyBorder="1" applyAlignment="1">
      <alignment horizontal="center"/>
    </xf>
    <xf numFmtId="0" fontId="5" fillId="33" borderId="0" xfId="62" applyFill="1" applyAlignment="1">
      <alignment horizontal="center" vertical="center"/>
    </xf>
    <xf numFmtId="0" fontId="13" fillId="35" borderId="0" xfId="62" applyFont="1" applyFill="1" applyBorder="1" applyAlignment="1">
      <alignment horizontal="justify" vertical="top" wrapText="1"/>
    </xf>
    <xf numFmtId="0" fontId="13" fillId="36" borderId="0" xfId="62" applyFont="1" applyFill="1" applyBorder="1" applyAlignment="1">
      <alignment horizontal="justify" vertical="top" wrapText="1"/>
    </xf>
    <xf numFmtId="0" fontId="15" fillId="36" borderId="0" xfId="62" applyFont="1" applyFill="1" applyBorder="1"/>
    <xf numFmtId="0" fontId="13" fillId="36" borderId="0" xfId="62" applyFont="1" applyFill="1" applyBorder="1"/>
    <xf numFmtId="0" fontId="5" fillId="36" borderId="0" xfId="62" applyFill="1"/>
    <xf numFmtId="0" fontId="5" fillId="36" borderId="0" xfId="62" applyFill="1" applyBorder="1"/>
    <xf numFmtId="0" fontId="5" fillId="36" borderId="0" xfId="62" applyFill="1" applyAlignment="1">
      <alignment vertical="center"/>
    </xf>
    <xf numFmtId="164" fontId="15" fillId="36" borderId="0" xfId="40" applyNumberFormat="1" applyFont="1" applyFill="1" applyBorder="1" applyAlignment="1">
      <alignment horizontal="center" wrapText="1"/>
    </xf>
    <xf numFmtId="164" fontId="14" fillId="36" borderId="0" xfId="40" applyNumberFormat="1" applyFont="1" applyFill="1" applyBorder="1" applyAlignment="1">
      <alignment horizontal="left" wrapText="1"/>
    </xf>
    <xf numFmtId="0" fontId="15" fillId="36" borderId="0" xfId="62" applyFont="1" applyFill="1" applyBorder="1" applyAlignment="1">
      <alignment vertical="center"/>
    </xf>
    <xf numFmtId="164" fontId="31" fillId="36" borderId="0" xfId="40" applyNumberFormat="1" applyFont="1" applyFill="1" applyBorder="1" applyAlignment="1">
      <alignment horizontal="left" vertical="center" wrapText="1"/>
    </xf>
    <xf numFmtId="0" fontId="16" fillId="36" borderId="0" xfId="62" applyFont="1" applyFill="1" applyBorder="1"/>
    <xf numFmtId="0" fontId="15" fillId="36" borderId="0" xfId="62" applyFont="1" applyFill="1" applyBorder="1" applyAlignment="1">
      <alignment vertical="center" wrapText="1"/>
    </xf>
    <xf numFmtId="0" fontId="31" fillId="36" borderId="0" xfId="62" applyFont="1" applyFill="1" applyBorder="1" applyAlignment="1">
      <alignment vertical="center"/>
    </xf>
    <xf numFmtId="0" fontId="5" fillId="36" borderId="38" xfId="62" applyFill="1" applyBorder="1"/>
    <xf numFmtId="0" fontId="15" fillId="36" borderId="38" xfId="62" applyFont="1" applyFill="1" applyBorder="1"/>
    <xf numFmtId="0" fontId="15" fillId="36" borderId="0" xfId="62" applyFont="1" applyFill="1" applyBorder="1" applyAlignment="1">
      <alignment horizontal="justify" vertical="top"/>
    </xf>
    <xf numFmtId="0" fontId="6" fillId="36" borderId="0" xfId="62" applyFont="1" applyFill="1" applyBorder="1"/>
    <xf numFmtId="164" fontId="21" fillId="36" borderId="0" xfId="62" applyNumberFormat="1" applyFont="1" applyFill="1" applyBorder="1" applyAlignment="1">
      <alignment horizontal="center"/>
    </xf>
    <xf numFmtId="0" fontId="13" fillId="36" borderId="38" xfId="62" applyFont="1" applyFill="1" applyBorder="1" applyAlignment="1">
      <alignment horizontal="justify" vertical="top" wrapText="1"/>
    </xf>
    <xf numFmtId="0" fontId="13" fillId="36" borderId="0" xfId="62" applyFont="1" applyFill="1" applyBorder="1" applyAlignment="1">
      <alignment horizontal="justify" vertical="center" wrapText="1"/>
    </xf>
    <xf numFmtId="0" fontId="27" fillId="36" borderId="38" xfId="62" applyFont="1" applyFill="1" applyBorder="1"/>
    <xf numFmtId="0" fontId="93" fillId="38" borderId="0" xfId="62" applyFont="1" applyFill="1" applyBorder="1" applyAlignment="1">
      <alignment horizontal="center" vertical="center"/>
    </xf>
    <xf numFmtId="0" fontId="5" fillId="36" borderId="39" xfId="62" applyFill="1" applyBorder="1"/>
    <xf numFmtId="0" fontId="5" fillId="31" borderId="30" xfId="62" applyFill="1" applyBorder="1"/>
    <xf numFmtId="0" fontId="5" fillId="30" borderId="14" xfId="62" applyFill="1" applyBorder="1"/>
    <xf numFmtId="0" fontId="5" fillId="36" borderId="40" xfId="62" applyFill="1" applyBorder="1"/>
    <xf numFmtId="0" fontId="5" fillId="36" borderId="14" xfId="62" applyFill="1" applyBorder="1"/>
    <xf numFmtId="0" fontId="0" fillId="0" borderId="41" xfId="0" applyFill="1" applyBorder="1"/>
    <xf numFmtId="164" fontId="20" fillId="24" borderId="43" xfId="40" applyNumberFormat="1" applyFont="1" applyFill="1" applyBorder="1" applyAlignment="1">
      <alignment horizontal="left" wrapText="1"/>
    </xf>
    <xf numFmtId="164" fontId="20" fillId="24" borderId="18" xfId="40" applyNumberFormat="1" applyFont="1" applyFill="1" applyBorder="1" applyAlignment="1">
      <alignment horizontal="left" wrapText="1"/>
    </xf>
    <xf numFmtId="164" fontId="15" fillId="24" borderId="18" xfId="40" applyNumberFormat="1" applyFont="1" applyFill="1" applyBorder="1" applyAlignment="1">
      <alignment horizontal="center" wrapText="1"/>
    </xf>
    <xf numFmtId="0" fontId="15" fillId="25" borderId="22" xfId="0" applyFont="1" applyFill="1" applyBorder="1"/>
    <xf numFmtId="0" fontId="15" fillId="25" borderId="21" xfId="0" applyFont="1" applyFill="1" applyBorder="1"/>
    <xf numFmtId="0" fontId="15" fillId="25" borderId="19" xfId="0" applyFont="1" applyFill="1" applyBorder="1"/>
    <xf numFmtId="164" fontId="15" fillId="24" borderId="19" xfId="40" applyNumberFormat="1" applyFont="1" applyFill="1" applyBorder="1" applyAlignment="1">
      <alignment horizontal="center" wrapText="1"/>
    </xf>
    <xf numFmtId="164" fontId="15" fillId="24" borderId="41" xfId="40" applyNumberFormat="1" applyFont="1" applyFill="1" applyBorder="1" applyAlignment="1">
      <alignment horizontal="center" readingOrder="1"/>
    </xf>
    <xf numFmtId="0" fontId="15" fillId="25" borderId="18" xfId="0" applyFont="1" applyFill="1" applyBorder="1" applyAlignment="1">
      <alignment readingOrder="1"/>
    </xf>
    <xf numFmtId="164" fontId="15" fillId="24" borderId="18" xfId="40" applyNumberFormat="1" applyFont="1" applyFill="1" applyBorder="1" applyAlignment="1">
      <alignment horizontal="center" readingOrder="1"/>
    </xf>
    <xf numFmtId="0" fontId="14" fillId="24" borderId="42" xfId="40" applyFont="1" applyFill="1" applyBorder="1" applyAlignment="1">
      <alignment horizontal="right" readingOrder="1"/>
    </xf>
    <xf numFmtId="0" fontId="15" fillId="25" borderId="23" xfId="0" applyFont="1" applyFill="1" applyBorder="1" applyAlignment="1">
      <alignment readingOrder="1"/>
    </xf>
    <xf numFmtId="0" fontId="20" fillId="25" borderId="20" xfId="0" applyFont="1" applyFill="1" applyBorder="1" applyAlignment="1">
      <alignment horizontal="left" indent="1" readingOrder="1"/>
    </xf>
    <xf numFmtId="164" fontId="15" fillId="24" borderId="23" xfId="40" applyNumberFormat="1" applyFont="1" applyFill="1" applyBorder="1" applyAlignment="1">
      <alignment horizontal="center" readingOrder="1"/>
    </xf>
    <xf numFmtId="164" fontId="15" fillId="24" borderId="22" xfId="40" applyNumberFormat="1" applyFont="1" applyFill="1" applyBorder="1" applyAlignment="1">
      <alignment horizontal="center" readingOrder="1"/>
    </xf>
    <xf numFmtId="164" fontId="15" fillId="24" borderId="20" xfId="40" applyNumberFormat="1" applyFont="1" applyFill="1" applyBorder="1" applyAlignment="1">
      <alignment horizontal="center" readingOrder="1"/>
    </xf>
    <xf numFmtId="0" fontId="0" fillId="0" borderId="0" xfId="0" applyBorder="1" applyAlignment="1">
      <alignment readingOrder="2"/>
    </xf>
    <xf numFmtId="0" fontId="12"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6" fillId="25" borderId="19" xfId="0" applyFont="1" applyFill="1" applyBorder="1" applyAlignment="1">
      <alignment readingOrder="1"/>
    </xf>
    <xf numFmtId="0" fontId="12" fillId="25" borderId="0" xfId="0" applyFont="1" applyFill="1" applyBorder="1" applyAlignment="1">
      <alignment horizontal="left" readingOrder="1"/>
    </xf>
    <xf numFmtId="0" fontId="0" fillId="36" borderId="0" xfId="0" applyFill="1"/>
    <xf numFmtId="0" fontId="0" fillId="36" borderId="0" xfId="0" applyFill="1" applyBorder="1"/>
    <xf numFmtId="0" fontId="15" fillId="36" borderId="0" xfId="0" applyFont="1" applyFill="1" applyBorder="1"/>
    <xf numFmtId="0" fontId="14" fillId="37" borderId="0" xfId="40" applyFont="1" applyFill="1" applyBorder="1"/>
    <xf numFmtId="0" fontId="33" fillId="25" borderId="20" xfId="0" applyFont="1" applyFill="1" applyBorder="1" applyAlignment="1">
      <alignment vertical="center"/>
    </xf>
    <xf numFmtId="3" fontId="15" fillId="25" borderId="0" xfId="59" applyNumberFormat="1" applyFont="1" applyFill="1" applyBorder="1" applyAlignment="1">
      <alignment horizontal="right"/>
    </xf>
    <xf numFmtId="167" fontId="15" fillId="25" borderId="0" xfId="59" applyNumberFormat="1" applyFont="1" applyFill="1" applyBorder="1" applyAlignment="1">
      <alignment horizontal="right"/>
    </xf>
    <xf numFmtId="0" fontId="33" fillId="25" borderId="20" xfId="0" applyFont="1" applyFill="1" applyBorder="1"/>
    <xf numFmtId="3" fontId="15"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8" fillId="25" borderId="19" xfId="51" applyNumberFormat="1" applyFont="1" applyFill="1" applyBorder="1"/>
    <xf numFmtId="0" fontId="13" fillId="26" borderId="19" xfId="51" applyFont="1" applyFill="1" applyBorder="1"/>
    <xf numFmtId="0" fontId="8" fillId="26" borderId="19" xfId="51" applyFont="1" applyFill="1" applyBorder="1"/>
    <xf numFmtId="0" fontId="31" fillId="26" borderId="19" xfId="51" applyFont="1" applyFill="1" applyBorder="1"/>
    <xf numFmtId="0" fontId="46" fillId="26" borderId="19" xfId="51" applyFont="1" applyFill="1" applyBorder="1" applyAlignment="1">
      <alignment horizontal="center"/>
    </xf>
    <xf numFmtId="0" fontId="5" fillId="26" borderId="0" xfId="51" applyFont="1" applyFill="1" applyBorder="1"/>
    <xf numFmtId="0" fontId="44" fillId="26" borderId="0" xfId="51" applyFont="1" applyFill="1" applyBorder="1"/>
    <xf numFmtId="0" fontId="9" fillId="26" borderId="19" xfId="51" applyFont="1" applyFill="1" applyBorder="1"/>
    <xf numFmtId="0" fontId="67" fillId="26" borderId="0" xfId="51" applyFont="1" applyFill="1" applyBorder="1"/>
    <xf numFmtId="0" fontId="68" fillId="26" borderId="19" xfId="51" applyFont="1" applyFill="1" applyBorder="1"/>
    <xf numFmtId="0" fontId="62" fillId="26" borderId="19" xfId="51" applyFont="1" applyFill="1" applyBorder="1"/>
    <xf numFmtId="0" fontId="12" fillId="25" borderId="19" xfId="51" applyFont="1" applyFill="1" applyBorder="1"/>
    <xf numFmtId="0" fontId="8" fillId="25" borderId="19" xfId="51" applyFont="1" applyFill="1" applyBorder="1"/>
    <xf numFmtId="0" fontId="62" fillId="25" borderId="19" xfId="51" applyFont="1" applyFill="1" applyBorder="1"/>
    <xf numFmtId="0" fontId="73" fillId="24" borderId="0" xfId="40" applyFont="1" applyFill="1" applyBorder="1" applyAlignment="1">
      <alignment vertical="center"/>
    </xf>
    <xf numFmtId="165" fontId="73" fillId="27" borderId="0" xfId="40" applyNumberFormat="1" applyFont="1" applyFill="1" applyBorder="1" applyAlignment="1">
      <alignment horizontal="right"/>
    </xf>
    <xf numFmtId="0" fontId="33" fillId="25" borderId="19" xfId="0" applyFont="1" applyFill="1" applyBorder="1" applyAlignment="1">
      <alignment vertical="center"/>
    </xf>
    <xf numFmtId="0" fontId="33" fillId="25" borderId="19" xfId="0" applyFont="1" applyFill="1" applyBorder="1"/>
    <xf numFmtId="0" fontId="30" fillId="25" borderId="19" xfId="0" applyFont="1" applyFill="1" applyBorder="1"/>
    <xf numFmtId="0" fontId="30" fillId="25" borderId="20" xfId="0" applyFont="1" applyFill="1" applyBorder="1"/>
    <xf numFmtId="0" fontId="32" fillId="27" borderId="0" xfId="40" applyFont="1" applyFill="1" applyBorder="1" applyAlignment="1">
      <alignment horizontal="left" vertical="top" wrapText="1"/>
    </xf>
    <xf numFmtId="0" fontId="12" fillId="26" borderId="41" xfId="0" applyFont="1" applyFill="1" applyBorder="1" applyAlignment="1">
      <alignment horizontal="center" vertical="center"/>
    </xf>
    <xf numFmtId="0" fontId="12" fillId="26" borderId="41" xfId="0" applyFont="1" applyFill="1" applyBorder="1" applyAlignment="1">
      <alignment horizontal="center" vertical="center" readingOrder="1"/>
    </xf>
    <xf numFmtId="0" fontId="19" fillId="26" borderId="41" xfId="0" applyFont="1" applyFill="1" applyBorder="1" applyAlignment="1">
      <alignment horizontal="center" vertical="center"/>
    </xf>
    <xf numFmtId="164" fontId="15" fillId="38" borderId="39" xfId="40" applyNumberFormat="1" applyFont="1" applyFill="1" applyBorder="1" applyAlignment="1">
      <alignment horizontal="center" wrapText="1"/>
    </xf>
    <xf numFmtId="0" fontId="15" fillId="36" borderId="0" xfId="62" applyFont="1" applyFill="1" applyBorder="1" applyAlignment="1">
      <alignment horizontal="left" vertical="center"/>
    </xf>
    <xf numFmtId="0" fontId="13" fillId="36" borderId="0" xfId="62" applyFont="1" applyFill="1" applyBorder="1" applyAlignment="1">
      <alignment horizontal="left" vertical="center"/>
    </xf>
    <xf numFmtId="0" fontId="14" fillId="25" borderId="0" xfId="0" applyFont="1" applyFill="1" applyBorder="1" applyAlignment="1">
      <alignment horizontal="center"/>
    </xf>
    <xf numFmtId="0" fontId="14" fillId="39" borderId="0" xfId="40" applyFont="1" applyFill="1" applyBorder="1"/>
    <xf numFmtId="0" fontId="14" fillId="41" borderId="0" xfId="40" applyFont="1" applyFill="1" applyBorder="1"/>
    <xf numFmtId="0" fontId="14" fillId="31" borderId="0" xfId="0" applyFont="1" applyFill="1" applyBorder="1"/>
    <xf numFmtId="0" fontId="0" fillId="35" borderId="0" xfId="0" applyFill="1" applyBorder="1"/>
    <xf numFmtId="0" fontId="14" fillId="40" borderId="0" xfId="40" applyFont="1" applyFill="1" applyBorder="1"/>
    <xf numFmtId="0" fontId="15" fillId="35" borderId="0" xfId="0" applyFont="1" applyFill="1" applyBorder="1"/>
    <xf numFmtId="0" fontId="31" fillId="35" borderId="0" xfId="0" applyFont="1" applyFill="1" applyBorder="1"/>
    <xf numFmtId="0" fontId="14" fillId="35" borderId="0" xfId="0" applyFont="1" applyFill="1" applyBorder="1"/>
    <xf numFmtId="0" fontId="0" fillId="35" borderId="18" xfId="0" applyFill="1" applyBorder="1"/>
    <xf numFmtId="0" fontId="14" fillId="35" borderId="18" xfId="0" applyFont="1" applyFill="1" applyBorder="1"/>
    <xf numFmtId="0" fontId="15" fillId="35" borderId="18" xfId="0" applyFont="1" applyFill="1" applyBorder="1"/>
    <xf numFmtId="0" fontId="97" fillId="40" borderId="0" xfId="40" applyFont="1" applyFill="1" applyBorder="1"/>
    <xf numFmtId="0" fontId="5" fillId="29" borderId="47" xfId="62" applyFill="1" applyBorder="1"/>
    <xf numFmtId="3" fontId="73" fillId="25" borderId="0" xfId="59" applyNumberFormat="1" applyFont="1" applyFill="1" applyBorder="1" applyAlignment="1">
      <alignment horizontal="right"/>
    </xf>
    <xf numFmtId="0" fontId="0" fillId="26" borderId="0" xfId="51" applyFont="1" applyFill="1" applyBorder="1" applyAlignment="1">
      <alignment vertical="center"/>
    </xf>
    <xf numFmtId="0" fontId="16" fillId="26" borderId="0" xfId="51" applyFont="1" applyFill="1" applyBorder="1"/>
    <xf numFmtId="0" fontId="27" fillId="26" borderId="0" xfId="51" applyFont="1" applyFill="1" applyBorder="1"/>
    <xf numFmtId="0" fontId="46" fillId="26" borderId="0" xfId="51" applyFont="1" applyFill="1" applyBorder="1" applyAlignment="1">
      <alignment horizontal="center"/>
    </xf>
    <xf numFmtId="0" fontId="99" fillId="27" borderId="0" xfId="61" applyFont="1" applyFill="1" applyBorder="1" applyAlignment="1">
      <alignment horizontal="left" indent="1"/>
    </xf>
    <xf numFmtId="0" fontId="59" fillId="26" borderId="0" xfId="51" applyFont="1" applyFill="1" applyBorder="1"/>
    <xf numFmtId="0" fontId="100" fillId="26" borderId="0" xfId="51" applyFont="1" applyFill="1" applyBorder="1"/>
    <xf numFmtId="0" fontId="12" fillId="26" borderId="0" xfId="51" applyFont="1" applyFill="1" applyBorder="1"/>
    <xf numFmtId="0" fontId="97" fillId="27" borderId="0" xfId="61" applyFont="1" applyFill="1" applyBorder="1" applyAlignment="1">
      <alignment horizontal="left" indent="1"/>
    </xf>
    <xf numFmtId="0" fontId="78" fillId="26" borderId="15" xfId="62" applyFont="1" applyFill="1" applyBorder="1" applyAlignment="1">
      <alignment vertical="center"/>
    </xf>
    <xf numFmtId="3" fontId="73" fillId="24" borderId="0" xfId="40" applyNumberFormat="1" applyFont="1" applyFill="1" applyBorder="1" applyAlignment="1">
      <alignment horizontal="right" wrapText="1"/>
    </xf>
    <xf numFmtId="3" fontId="73" fillId="24" borderId="0" xfId="40" applyNumberFormat="1" applyFont="1" applyFill="1" applyBorder="1" applyAlignment="1">
      <alignment horizontal="right" vertical="center" wrapText="1"/>
    </xf>
    <xf numFmtId="0" fontId="44" fillId="26" borderId="33" xfId="63" applyFont="1" applyFill="1" applyBorder="1" applyAlignment="1">
      <alignment horizontal="left" vertical="center"/>
    </xf>
    <xf numFmtId="0" fontId="78" fillId="26" borderId="15" xfId="0" applyFont="1" applyFill="1" applyBorder="1" applyAlignment="1">
      <alignment vertical="center"/>
    </xf>
    <xf numFmtId="0" fontId="16" fillId="26" borderId="16" xfId="62" applyFont="1" applyFill="1" applyBorder="1" applyAlignment="1">
      <alignment vertical="center"/>
    </xf>
    <xf numFmtId="0" fontId="7" fillId="26" borderId="16" xfId="62" applyFont="1" applyFill="1" applyBorder="1" applyAlignment="1">
      <alignment vertical="center"/>
    </xf>
    <xf numFmtId="0" fontId="7" fillId="26" borderId="17" xfId="62" applyFont="1" applyFill="1" applyBorder="1" applyAlignment="1">
      <alignment vertical="center"/>
    </xf>
    <xf numFmtId="0" fontId="17" fillId="30" borderId="50" xfId="62" applyFont="1" applyFill="1" applyBorder="1" applyAlignment="1">
      <alignment horizontal="center" vertical="center"/>
    </xf>
    <xf numFmtId="0" fontId="12" fillId="25" borderId="0" xfId="62" applyFont="1" applyFill="1" applyBorder="1" applyAlignment="1">
      <alignment horizontal="left"/>
    </xf>
    <xf numFmtId="164" fontId="86" fillId="25" borderId="0" xfId="40" applyNumberFormat="1" applyFont="1" applyFill="1" applyBorder="1" applyAlignment="1">
      <alignment horizontal="right" wrapText="1"/>
    </xf>
    <xf numFmtId="164" fontId="86" fillId="26" borderId="0" xfId="40" applyNumberFormat="1" applyFont="1" applyFill="1" applyBorder="1" applyAlignment="1">
      <alignment horizontal="right" wrapText="1"/>
    </xf>
    <xf numFmtId="0" fontId="17" fillId="31" borderId="19" xfId="63" applyFont="1" applyFill="1" applyBorder="1" applyAlignment="1">
      <alignment horizontal="center" vertical="center"/>
    </xf>
    <xf numFmtId="0" fontId="14" fillId="25" borderId="0" xfId="62" applyFont="1" applyFill="1" applyBorder="1" applyAlignment="1">
      <alignment horizontal="center"/>
    </xf>
    <xf numFmtId="0" fontId="5" fillId="25" borderId="0" xfId="70" applyFill="1"/>
    <xf numFmtId="0" fontId="5" fillId="25" borderId="18" xfId="70" applyFill="1" applyBorder="1" applyAlignment="1">
      <alignment horizontal="left"/>
    </xf>
    <xf numFmtId="0" fontId="6" fillId="25" borderId="18" xfId="70" applyFont="1" applyFill="1" applyBorder="1"/>
    <xf numFmtId="0" fontId="6" fillId="0" borderId="18" xfId="70" applyFont="1" applyBorder="1"/>
    <xf numFmtId="0" fontId="5" fillId="25" borderId="18" xfId="70" applyFill="1" applyBorder="1"/>
    <xf numFmtId="0" fontId="5" fillId="0" borderId="0" xfId="70"/>
    <xf numFmtId="0" fontId="11" fillId="25" borderId="0" xfId="70" applyFont="1" applyFill="1" applyBorder="1" applyAlignment="1">
      <alignment horizontal="left"/>
    </xf>
    <xf numFmtId="0" fontId="6" fillId="25" borderId="0" xfId="70" applyFont="1" applyFill="1" applyBorder="1"/>
    <xf numFmtId="0" fontId="15" fillId="25" borderId="0" xfId="70" applyFont="1" applyFill="1" applyBorder="1"/>
    <xf numFmtId="0" fontId="5" fillId="25" borderId="21" xfId="70" applyFill="1" applyBorder="1"/>
    <xf numFmtId="0" fontId="5" fillId="25" borderId="0" xfId="70" applyFill="1" applyBorder="1"/>
    <xf numFmtId="0" fontId="8" fillId="25" borderId="19" xfId="70" applyFont="1" applyFill="1" applyBorder="1"/>
    <xf numFmtId="0" fontId="5" fillId="25" borderId="0" xfId="70" applyFill="1" applyAlignment="1">
      <alignment vertical="center"/>
    </xf>
    <xf numFmtId="0" fontId="5" fillId="25" borderId="0" xfId="70" applyFill="1" applyBorder="1" applyAlignment="1">
      <alignment vertical="center"/>
    </xf>
    <xf numFmtId="0" fontId="5" fillId="0" borderId="0" xfId="70" applyAlignment="1">
      <alignment vertical="center"/>
    </xf>
    <xf numFmtId="0" fontId="13" fillId="25" borderId="0" xfId="70" applyFont="1" applyFill="1" applyBorder="1"/>
    <xf numFmtId="0" fontId="6" fillId="0" borderId="0" xfId="70" applyFont="1"/>
    <xf numFmtId="0" fontId="14" fillId="25" borderId="0" xfId="70" applyFont="1" applyFill="1" applyBorder="1" applyAlignment="1"/>
    <xf numFmtId="0" fontId="14" fillId="25" borderId="0" xfId="70" applyFont="1" applyFill="1" applyBorder="1" applyAlignment="1">
      <alignment horizontal="center"/>
    </xf>
    <xf numFmtId="0" fontId="13" fillId="25" borderId="0" xfId="70" applyFont="1" applyFill="1" applyBorder="1" applyAlignment="1">
      <alignment vertical="center"/>
    </xf>
    <xf numFmtId="0" fontId="33" fillId="25" borderId="0" xfId="70" applyFont="1" applyFill="1"/>
    <xf numFmtId="0" fontId="33" fillId="25" borderId="0" xfId="70" applyFont="1" applyFill="1" applyBorder="1"/>
    <xf numFmtId="3" fontId="36" fillId="25" borderId="0" xfId="70" applyNumberFormat="1" applyFont="1" applyFill="1" applyBorder="1" applyAlignment="1">
      <alignment horizontal="right"/>
    </xf>
    <xf numFmtId="0" fontId="33" fillId="0" borderId="0" xfId="70" applyFont="1"/>
    <xf numFmtId="0" fontId="15" fillId="25" borderId="0" xfId="70" applyFont="1" applyFill="1" applyBorder="1" applyAlignment="1">
      <alignment horizontal="right"/>
    </xf>
    <xf numFmtId="0" fontId="35" fillId="25" borderId="19" xfId="70" applyFont="1" applyFill="1" applyBorder="1"/>
    <xf numFmtId="0" fontId="15" fillId="26" borderId="0" xfId="70" applyFont="1" applyFill="1" applyBorder="1"/>
    <xf numFmtId="0" fontId="5" fillId="0" borderId="0" xfId="70" applyFill="1"/>
    <xf numFmtId="0" fontId="5" fillId="25" borderId="0" xfId="70" applyFill="1" applyAlignment="1">
      <alignment vertical="top"/>
    </xf>
    <xf numFmtId="0" fontId="8" fillId="25" borderId="19" xfId="70" applyFont="1" applyFill="1" applyBorder="1" applyAlignment="1">
      <alignment vertical="top"/>
    </xf>
    <xf numFmtId="0" fontId="47" fillId="25" borderId="0" xfId="70" applyFont="1" applyFill="1" applyBorder="1" applyAlignment="1">
      <alignment vertical="top" wrapText="1"/>
    </xf>
    <xf numFmtId="0" fontId="5" fillId="0" borderId="0" xfId="70" applyAlignment="1">
      <alignment vertical="top"/>
    </xf>
    <xf numFmtId="0" fontId="47" fillId="25" borderId="0" xfId="70" applyFont="1" applyFill="1" applyBorder="1" applyAlignment="1">
      <alignment wrapText="1"/>
    </xf>
    <xf numFmtId="0" fontId="14" fillId="25" borderId="0" xfId="70" applyFont="1" applyFill="1" applyBorder="1" applyAlignment="1">
      <alignment horizontal="right"/>
    </xf>
    <xf numFmtId="0" fontId="5" fillId="25" borderId="0" xfId="70" applyFill="1" applyAlignment="1"/>
    <xf numFmtId="0" fontId="5" fillId="25" borderId="0" xfId="70" applyFill="1" applyBorder="1" applyAlignment="1"/>
    <xf numFmtId="3" fontId="73" fillId="26" borderId="0" xfId="70" applyNumberFormat="1" applyFont="1" applyFill="1" applyBorder="1" applyAlignment="1">
      <alignment horizontal="right"/>
    </xf>
    <xf numFmtId="0" fontId="8" fillId="25" borderId="19" xfId="70" applyFont="1" applyFill="1" applyBorder="1" applyAlignment="1"/>
    <xf numFmtId="0" fontId="5" fillId="0" borderId="0" xfId="70" applyAlignment="1"/>
    <xf numFmtId="0" fontId="8" fillId="25" borderId="19" xfId="70" applyFont="1" applyFill="1" applyBorder="1" applyAlignment="1">
      <alignment vertical="center"/>
    </xf>
    <xf numFmtId="0" fontId="13" fillId="26" borderId="0" xfId="70" applyFont="1" applyFill="1" applyBorder="1"/>
    <xf numFmtId="0" fontId="14" fillId="26" borderId="0" xfId="70" applyFont="1" applyFill="1" applyBorder="1" applyAlignment="1">
      <alignment horizontal="right"/>
    </xf>
    <xf numFmtId="0" fontId="32" fillId="25" borderId="0" xfId="70" applyFont="1" applyFill="1" applyBorder="1" applyAlignment="1">
      <alignment vertical="center"/>
    </xf>
    <xf numFmtId="0" fontId="76" fillId="25" borderId="0" xfId="70" applyFont="1" applyFill="1" applyBorder="1" applyAlignment="1">
      <alignment horizontal="left" vertical="center"/>
    </xf>
    <xf numFmtId="0" fontId="17" fillId="38" borderId="19" xfId="70" applyFont="1" applyFill="1" applyBorder="1" applyAlignment="1">
      <alignment horizontal="center" vertical="center"/>
    </xf>
    <xf numFmtId="0" fontId="15" fillId="0" borderId="0" xfId="70" applyFont="1"/>
    <xf numFmtId="0" fontId="5" fillId="0" borderId="0" xfId="62" applyBorder="1"/>
    <xf numFmtId="0" fontId="5" fillId="26" borderId="0" xfId="71" applyFill="1" applyBorder="1"/>
    <xf numFmtId="0" fontId="5" fillId="25" borderId="21" xfId="72" applyFill="1" applyBorder="1"/>
    <xf numFmtId="0" fontId="5" fillId="25" borderId="19" xfId="72" applyFill="1" applyBorder="1"/>
    <xf numFmtId="0" fontId="50" fillId="0" borderId="0" xfId="70" applyFont="1"/>
    <xf numFmtId="0" fontId="5" fillId="25" borderId="22" xfId="70" applyFill="1" applyBorder="1"/>
    <xf numFmtId="0" fontId="5" fillId="26" borderId="0" xfId="70" applyFill="1" applyBorder="1"/>
    <xf numFmtId="0" fontId="14" fillId="24" borderId="0" xfId="40" applyFont="1" applyFill="1" applyBorder="1" applyAlignment="1">
      <alignment vertical="center"/>
    </xf>
    <xf numFmtId="164" fontId="19" fillId="25" borderId="0" xfId="40" applyNumberFormat="1" applyFont="1" applyFill="1" applyBorder="1" applyAlignment="1">
      <alignment horizontal="right" vertical="center" wrapText="1"/>
    </xf>
    <xf numFmtId="164" fontId="19" fillId="26" borderId="0" xfId="40" applyNumberFormat="1" applyFont="1" applyFill="1" applyBorder="1" applyAlignment="1">
      <alignment horizontal="right" vertical="center" wrapText="1"/>
    </xf>
    <xf numFmtId="0" fontId="14" fillId="24" borderId="0" xfId="40" applyFont="1" applyFill="1" applyBorder="1" applyAlignment="1">
      <alignment horizontal="justify" vertical="center"/>
    </xf>
    <xf numFmtId="3" fontId="5" fillId="0" borderId="0" xfId="70" applyNumberFormat="1"/>
    <xf numFmtId="0" fontId="14" fillId="27" borderId="0" xfId="40" applyFont="1" applyFill="1" applyBorder="1" applyAlignment="1">
      <alignment horizontal="left"/>
    </xf>
    <xf numFmtId="0" fontId="16" fillId="25" borderId="0" xfId="70" applyFont="1" applyFill="1" applyBorder="1"/>
    <xf numFmtId="0" fontId="19" fillId="27" borderId="0" xfId="40" applyFont="1" applyFill="1" applyBorder="1" applyAlignment="1">
      <alignment horizontal="left" indent="1"/>
    </xf>
    <xf numFmtId="0" fontId="14" fillId="26" borderId="0" xfId="70" applyFont="1" applyFill="1" applyBorder="1" applyAlignment="1">
      <alignment horizontal="left"/>
    </xf>
    <xf numFmtId="0" fontId="5" fillId="0" borderId="0" xfId="70" applyBorder="1"/>
    <xf numFmtId="0" fontId="5" fillId="25" borderId="20" xfId="70" applyFill="1" applyBorder="1"/>
    <xf numFmtId="0" fontId="15" fillId="27" borderId="0" xfId="40" applyFont="1" applyFill="1" applyBorder="1" applyAlignment="1">
      <alignment horizontal="left"/>
    </xf>
    <xf numFmtId="0" fontId="19" fillId="25" borderId="0" xfId="70" applyFont="1" applyFill="1" applyBorder="1" applyAlignment="1">
      <alignment horizontal="left"/>
    </xf>
    <xf numFmtId="0" fontId="19" fillId="26" borderId="0" xfId="70" applyFont="1" applyFill="1" applyBorder="1" applyAlignment="1">
      <alignment horizontal="right"/>
    </xf>
    <xf numFmtId="167" fontId="86" fillId="26" borderId="0" xfId="40" applyNumberFormat="1" applyFont="1" applyFill="1" applyBorder="1" applyAlignment="1">
      <alignment horizontal="right" wrapText="1"/>
    </xf>
    <xf numFmtId="0" fontId="32" fillId="25" borderId="0" xfId="70" applyFont="1" applyFill="1" applyBorder="1"/>
    <xf numFmtId="0" fontId="0" fillId="26" borderId="0" xfId="0" applyFill="1"/>
    <xf numFmtId="0" fontId="17" fillId="30" borderId="54" xfId="52" applyFont="1" applyFill="1" applyBorder="1" applyAlignment="1">
      <alignment horizontal="center" vertical="center"/>
    </xf>
    <xf numFmtId="0" fontId="14" fillId="25" borderId="11" xfId="62" applyFont="1" applyFill="1" applyBorder="1" applyAlignment="1">
      <alignment horizontal="center"/>
    </xf>
    <xf numFmtId="0" fontId="15" fillId="25" borderId="0" xfId="62" applyFont="1" applyFill="1" applyBorder="1" applyAlignment="1">
      <alignment horizontal="left" indent="1"/>
    </xf>
    <xf numFmtId="0" fontId="73" fillId="25" borderId="0" xfId="62" applyFont="1" applyFill="1" applyBorder="1" applyAlignment="1">
      <alignment horizontal="left"/>
    </xf>
    <xf numFmtId="0" fontId="12" fillId="25" borderId="0" xfId="70" applyFont="1" applyFill="1" applyBorder="1" applyAlignment="1">
      <alignment horizontal="right"/>
    </xf>
    <xf numFmtId="0" fontId="48" fillId="25" borderId="0" xfId="70" applyFont="1" applyFill="1"/>
    <xf numFmtId="0" fontId="48" fillId="25" borderId="20" xfId="70" applyFont="1" applyFill="1" applyBorder="1"/>
    <xf numFmtId="1" fontId="86" fillId="26" borderId="0" xfId="70" applyNumberFormat="1" applyFont="1" applyFill="1" applyBorder="1" applyAlignment="1">
      <alignment horizontal="right"/>
    </xf>
    <xf numFmtId="0" fontId="48" fillId="25" borderId="0" xfId="70" applyFont="1" applyFill="1" applyBorder="1"/>
    <xf numFmtId="0" fontId="48" fillId="0" borderId="0" xfId="70" applyFont="1"/>
    <xf numFmtId="0" fontId="16" fillId="25" borderId="0" xfId="70" applyFont="1" applyFill="1"/>
    <xf numFmtId="0" fontId="16" fillId="25" borderId="20" xfId="70" applyFont="1" applyFill="1" applyBorder="1"/>
    <xf numFmtId="1" fontId="19" fillId="26" borderId="0" xfId="70" applyNumberFormat="1" applyFont="1" applyFill="1" applyBorder="1" applyAlignment="1">
      <alignment horizontal="right"/>
    </xf>
    <xf numFmtId="0" fontId="16" fillId="0" borderId="0" xfId="70" applyFont="1"/>
    <xf numFmtId="0" fontId="15" fillId="26" borderId="0" xfId="70" applyFont="1" applyFill="1" applyBorder="1" applyAlignment="1">
      <alignment horizontal="left"/>
    </xf>
    <xf numFmtId="0" fontId="50" fillId="25" borderId="0" xfId="70" applyFont="1" applyFill="1"/>
    <xf numFmtId="0" fontId="77" fillId="25" borderId="20" xfId="70" applyFont="1" applyFill="1" applyBorder="1"/>
    <xf numFmtId="0" fontId="82" fillId="25" borderId="0" xfId="70" applyFont="1" applyFill="1" applyBorder="1" applyAlignment="1">
      <alignment horizontal="left"/>
    </xf>
    <xf numFmtId="0" fontId="32" fillId="25" borderId="0" xfId="70" applyFont="1" applyFill="1"/>
    <xf numFmtId="0" fontId="84" fillId="25" borderId="20" xfId="70" applyFont="1" applyFill="1" applyBorder="1"/>
    <xf numFmtId="3" fontId="86" fillId="26" borderId="0" xfId="70" applyNumberFormat="1" applyFont="1" applyFill="1" applyBorder="1" applyAlignment="1">
      <alignment horizontal="right"/>
    </xf>
    <xf numFmtId="0" fontId="32" fillId="0" borderId="0" xfId="70" applyFont="1"/>
    <xf numFmtId="3" fontId="8" fillId="25" borderId="0" xfId="70" applyNumberFormat="1" applyFont="1" applyFill="1" applyBorder="1"/>
    <xf numFmtId="0" fontId="74" fillId="25" borderId="20" xfId="70" applyFont="1" applyFill="1" applyBorder="1"/>
    <xf numFmtId="0" fontId="32" fillId="25" borderId="0" xfId="70" applyFont="1" applyFill="1" applyBorder="1" applyAlignment="1"/>
    <xf numFmtId="0" fontId="50" fillId="25" borderId="0" xfId="70" applyFont="1" applyFill="1" applyBorder="1" applyAlignment="1"/>
    <xf numFmtId="0" fontId="5" fillId="26" borderId="20" xfId="70" applyFill="1" applyBorder="1"/>
    <xf numFmtId="0" fontId="51" fillId="26" borderId="0" xfId="70" applyFont="1" applyFill="1" applyBorder="1" applyAlignment="1"/>
    <xf numFmtId="0" fontId="32" fillId="26" borderId="0" xfId="70" applyFont="1" applyFill="1" applyBorder="1"/>
    <xf numFmtId="0" fontId="19" fillId="26" borderId="0" xfId="70" applyFont="1" applyFill="1" applyBorder="1" applyAlignment="1">
      <alignment horizontal="left" wrapText="1"/>
    </xf>
    <xf numFmtId="0" fontId="8" fillId="26" borderId="0" xfId="70" applyFont="1" applyFill="1" applyBorder="1"/>
    <xf numFmtId="0" fontId="50" fillId="26" borderId="0" xfId="70" applyFont="1" applyFill="1" applyBorder="1"/>
    <xf numFmtId="0" fontId="14" fillId="26" borderId="0" xfId="70" applyFont="1" applyFill="1" applyBorder="1" applyAlignment="1">
      <alignment horizontal="center"/>
    </xf>
    <xf numFmtId="0" fontId="14" fillId="26" borderId="0" xfId="70" applyFont="1" applyFill="1" applyBorder="1" applyAlignment="1"/>
    <xf numFmtId="0" fontId="21" fillId="26" borderId="0" xfId="70" applyFont="1" applyFill="1" applyBorder="1" applyAlignment="1">
      <alignment horizontal="left"/>
    </xf>
    <xf numFmtId="0" fontId="13" fillId="25" borderId="0" xfId="70" applyFont="1" applyFill="1"/>
    <xf numFmtId="0" fontId="13" fillId="26" borderId="20" xfId="70" applyFont="1" applyFill="1" applyBorder="1"/>
    <xf numFmtId="0" fontId="14" fillId="26" borderId="0" xfId="70" applyFont="1" applyFill="1" applyBorder="1" applyAlignment="1">
      <alignment horizontal="left" indent="1"/>
    </xf>
    <xf numFmtId="0" fontId="13" fillId="0" borderId="0" xfId="70" applyFont="1"/>
    <xf numFmtId="167" fontId="15" fillId="26" borderId="0" xfId="70" applyNumberFormat="1" applyFont="1" applyFill="1" applyBorder="1" applyAlignment="1">
      <alignment horizontal="center"/>
    </xf>
    <xf numFmtId="165" fontId="12" fillId="26" borderId="0" xfId="70" applyNumberFormat="1" applyFont="1" applyFill="1" applyBorder="1" applyAlignment="1">
      <alignment horizontal="center"/>
    </xf>
    <xf numFmtId="0" fontId="16" fillId="26" borderId="20" xfId="70" applyFont="1" applyFill="1" applyBorder="1"/>
    <xf numFmtId="0" fontId="15" fillId="26" borderId="20" xfId="70" applyFont="1" applyFill="1" applyBorder="1"/>
    <xf numFmtId="0" fontId="6" fillId="26" borderId="0" xfId="70" applyFont="1" applyFill="1" applyBorder="1" applyAlignment="1">
      <alignment horizontal="center" wrapText="1"/>
    </xf>
    <xf numFmtId="0" fontId="6" fillId="26" borderId="0" xfId="70" applyFont="1" applyFill="1" applyBorder="1"/>
    <xf numFmtId="0" fontId="12" fillId="26" borderId="0" xfId="70" applyFont="1" applyFill="1" applyBorder="1" applyAlignment="1">
      <alignment horizontal="left" indent="1"/>
    </xf>
    <xf numFmtId="0" fontId="6" fillId="26" borderId="20" xfId="70" applyFont="1" applyFill="1" applyBorder="1"/>
    <xf numFmtId="0" fontId="87" fillId="26" borderId="0" xfId="70" applyFont="1" applyFill="1" applyBorder="1" applyAlignment="1">
      <alignment horizontal="left"/>
    </xf>
    <xf numFmtId="0" fontId="12" fillId="25" borderId="23" xfId="70" applyFont="1" applyFill="1" applyBorder="1" applyAlignment="1">
      <alignment horizontal="left"/>
    </xf>
    <xf numFmtId="0" fontId="12" fillId="25" borderId="22" xfId="70" applyFont="1" applyFill="1" applyBorder="1" applyAlignment="1">
      <alignment horizontal="left"/>
    </xf>
    <xf numFmtId="0" fontId="8" fillId="25" borderId="0" xfId="70" applyFont="1" applyFill="1" applyBorder="1"/>
    <xf numFmtId="0" fontId="59" fillId="0" borderId="0" xfId="0" applyFont="1"/>
    <xf numFmtId="0" fontId="62" fillId="25" borderId="0" xfId="0" applyFont="1" applyFill="1" applyBorder="1"/>
    <xf numFmtId="0" fontId="0" fillId="25" borderId="21" xfId="0" applyFill="1" applyBorder="1"/>
    <xf numFmtId="0" fontId="8" fillId="25" borderId="19" xfId="0" applyFont="1" applyFill="1" applyBorder="1"/>
    <xf numFmtId="0" fontId="0" fillId="26" borderId="0" xfId="0" applyFill="1" applyBorder="1" applyAlignment="1">
      <alignment vertical="justify" wrapText="1"/>
    </xf>
    <xf numFmtId="0" fontId="48" fillId="25" borderId="0" xfId="0" applyFont="1" applyFill="1"/>
    <xf numFmtId="0" fontId="48" fillId="25" borderId="0" xfId="0" applyFont="1" applyFill="1" applyBorder="1"/>
    <xf numFmtId="0" fontId="48" fillId="0" borderId="0" xfId="0" applyFont="1"/>
    <xf numFmtId="2" fontId="19" fillId="26" borderId="0" xfId="0" applyNumberFormat="1" applyFont="1" applyFill="1" applyBorder="1" applyAlignment="1">
      <alignment horizontal="right"/>
    </xf>
    <xf numFmtId="0" fontId="0" fillId="0" borderId="0" xfId="0" applyAlignment="1"/>
    <xf numFmtId="0" fontId="19" fillId="26" borderId="0" xfId="0" applyFont="1" applyFill="1" applyBorder="1" applyAlignment="1">
      <alignment horizontal="right"/>
    </xf>
    <xf numFmtId="164" fontId="19" fillId="25" borderId="0" xfId="0" applyNumberFormat="1" applyFont="1" applyFill="1" applyBorder="1" applyAlignment="1">
      <alignment horizontal="right"/>
    </xf>
    <xf numFmtId="0" fontId="101" fillId="26" borderId="16" xfId="0" applyFont="1" applyFill="1" applyBorder="1" applyAlignment="1">
      <alignment vertical="center"/>
    </xf>
    <xf numFmtId="0" fontId="101" fillId="26" borderId="17" xfId="0" applyFont="1" applyFill="1" applyBorder="1" applyAlignment="1">
      <alignment vertical="center"/>
    </xf>
    <xf numFmtId="164" fontId="86" fillId="25" borderId="0" xfId="0" applyNumberFormat="1" applyFont="1" applyFill="1" applyBorder="1" applyAlignment="1">
      <alignment horizontal="right"/>
    </xf>
    <xf numFmtId="164" fontId="86"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8" fillId="25" borderId="0" xfId="0" applyFont="1" applyFill="1" applyBorder="1" applyAlignment="1"/>
    <xf numFmtId="0" fontId="59" fillId="25" borderId="0" xfId="0" applyFont="1" applyFill="1" applyAlignment="1"/>
    <xf numFmtId="0" fontId="59" fillId="25" borderId="20" xfId="0" applyFont="1" applyFill="1" applyBorder="1" applyAlignment="1"/>
    <xf numFmtId="0" fontId="86" fillId="25" borderId="0" xfId="0" applyFont="1" applyFill="1" applyBorder="1" applyAlignment="1"/>
    <xf numFmtId="0" fontId="86" fillId="26" borderId="0" xfId="0" applyFont="1" applyFill="1" applyBorder="1" applyAlignment="1"/>
    <xf numFmtId="0" fontId="75" fillId="25" borderId="0" xfId="0" applyFont="1" applyFill="1" applyBorder="1" applyAlignment="1"/>
    <xf numFmtId="0" fontId="59" fillId="0" borderId="0" xfId="0" applyFont="1" applyAlignment="1"/>
    <xf numFmtId="0" fontId="62" fillId="25" borderId="0" xfId="0" applyFont="1" applyFill="1" applyBorder="1" applyAlignment="1"/>
    <xf numFmtId="0" fontId="0" fillId="26" borderId="20" xfId="0" applyFill="1" applyBorder="1" applyAlignment="1"/>
    <xf numFmtId="0" fontId="45" fillId="25" borderId="0" xfId="0" applyFont="1" applyFill="1" applyBorder="1" applyAlignment="1">
      <alignment vertical="top"/>
    </xf>
    <xf numFmtId="0" fontId="12" fillId="25" borderId="0" xfId="0" applyFont="1" applyFill="1" applyBorder="1"/>
    <xf numFmtId="0" fontId="102" fillId="26" borderId="16" xfId="0" applyFont="1" applyFill="1" applyBorder="1" applyAlignment="1">
      <alignment vertical="center"/>
    </xf>
    <xf numFmtId="0" fontId="102" fillId="26" borderId="17" xfId="0" applyFont="1" applyFill="1" applyBorder="1" applyAlignment="1">
      <alignment vertical="center"/>
    </xf>
    <xf numFmtId="0" fontId="12" fillId="26" borderId="0" xfId="0" applyFont="1" applyFill="1" applyBorder="1"/>
    <xf numFmtId="0" fontId="69" fillId="25" borderId="0" xfId="0" applyFont="1" applyFill="1" applyBorder="1" applyAlignment="1">
      <alignment vertical="center"/>
    </xf>
    <xf numFmtId="0" fontId="49" fillId="25" borderId="0" xfId="0" applyFont="1" applyFill="1" applyBorder="1"/>
    <xf numFmtId="0" fontId="24" fillId="25" borderId="0" xfId="0" applyFont="1" applyFill="1" applyBorder="1"/>
    <xf numFmtId="164" fontId="15" fillId="27" borderId="0" xfId="40" applyNumberFormat="1" applyFont="1" applyFill="1" applyBorder="1" applyAlignment="1">
      <alignment horizontal="center" wrapText="1"/>
    </xf>
    <xf numFmtId="49" fontId="45" fillId="24" borderId="0" xfId="40" applyNumberFormat="1" applyFont="1" applyFill="1" applyBorder="1" applyAlignment="1">
      <alignment horizontal="center" vertical="center" wrapText="1"/>
    </xf>
    <xf numFmtId="167" fontId="73" fillId="27" borderId="0" xfId="40" applyNumberFormat="1" applyFont="1" applyFill="1" applyBorder="1" applyAlignment="1">
      <alignment horizontal="right" wrapText="1" indent="1"/>
    </xf>
    <xf numFmtId="167" fontId="15" fillId="27" borderId="0" xfId="40" applyNumberFormat="1" applyFont="1" applyFill="1" applyBorder="1" applyAlignment="1">
      <alignment horizontal="right" wrapText="1" indent="1"/>
    </xf>
    <xf numFmtId="165" fontId="73" fillId="27" borderId="0" xfId="58" applyNumberFormat="1" applyFont="1" applyFill="1" applyBorder="1" applyAlignment="1">
      <alignment horizontal="right" wrapText="1" indent="1"/>
    </xf>
    <xf numFmtId="2" fontId="15" fillId="27" borderId="0" xfId="40" applyNumberFormat="1" applyFont="1" applyFill="1" applyBorder="1" applyAlignment="1">
      <alignment horizontal="right" wrapText="1" indent="1"/>
    </xf>
    <xf numFmtId="0" fontId="19" fillId="25" borderId="0" xfId="62" applyFont="1" applyFill="1" applyBorder="1" applyAlignment="1">
      <alignment horizontal="right"/>
    </xf>
    <xf numFmtId="0" fontId="5" fillId="25" borderId="0" xfId="62" applyFill="1" applyBorder="1" applyAlignment="1">
      <alignment vertical="top"/>
    </xf>
    <xf numFmtId="0" fontId="19" fillId="24" borderId="0" xfId="40" applyFont="1" applyFill="1" applyBorder="1" applyAlignment="1">
      <alignment vertical="top"/>
    </xf>
    <xf numFmtId="0" fontId="5" fillId="25" borderId="20" xfId="70" applyFill="1" applyBorder="1" applyAlignment="1">
      <alignment vertical="center"/>
    </xf>
    <xf numFmtId="0" fontId="14" fillId="25" borderId="0" xfId="70" applyFont="1" applyFill="1" applyBorder="1" applyAlignment="1">
      <alignment vertical="center"/>
    </xf>
    <xf numFmtId="0" fontId="14" fillId="25" borderId="0" xfId="62" applyFont="1" applyFill="1" applyBorder="1" applyAlignment="1">
      <alignment horizontal="left" indent="1"/>
    </xf>
    <xf numFmtId="167" fontId="15" fillId="27" borderId="0" xfId="40" applyNumberFormat="1" applyFont="1" applyFill="1" applyBorder="1" applyAlignment="1">
      <alignment horizontal="center" wrapText="1"/>
    </xf>
    <xf numFmtId="0" fontId="15" fillId="25" borderId="0" xfId="70" applyFont="1" applyFill="1" applyBorder="1" applyAlignment="1">
      <alignment horizontal="left"/>
    </xf>
    <xf numFmtId="0" fontId="5" fillId="26" borderId="0" xfId="70" applyFill="1"/>
    <xf numFmtId="0" fontId="19" fillId="25" borderId="0" xfId="70" applyFont="1" applyFill="1" applyBorder="1" applyAlignment="1">
      <alignment horizontal="right"/>
    </xf>
    <xf numFmtId="0" fontId="5" fillId="0" borderId="18" xfId="70" applyFill="1" applyBorder="1"/>
    <xf numFmtId="0" fontId="44" fillId="25" borderId="0" xfId="70" applyFont="1" applyFill="1" applyBorder="1" applyAlignment="1">
      <alignment horizontal="left"/>
    </xf>
    <xf numFmtId="0" fontId="5" fillId="0" borderId="0" xfId="70" applyAlignment="1">
      <alignment horizontal="center"/>
    </xf>
    <xf numFmtId="0" fontId="5" fillId="26" borderId="0" xfId="70" applyFill="1" applyBorder="1" applyAlignment="1">
      <alignment vertical="center"/>
    </xf>
    <xf numFmtId="3" fontId="15" fillId="25" borderId="0" xfId="70" applyNumberFormat="1" applyFont="1" applyFill="1" applyBorder="1" applyAlignment="1">
      <alignment horizontal="right"/>
    </xf>
    <xf numFmtId="0" fontId="6" fillId="25" borderId="0" xfId="70" applyFont="1" applyFill="1" applyAlignment="1">
      <alignment vertical="top"/>
    </xf>
    <xf numFmtId="0" fontId="6" fillId="25" borderId="20" xfId="70" applyFont="1" applyFill="1" applyBorder="1" applyAlignment="1">
      <alignment vertical="top"/>
    </xf>
    <xf numFmtId="0" fontId="6" fillId="0" borderId="0" xfId="70" applyFont="1" applyAlignment="1">
      <alignment vertical="top"/>
    </xf>
    <xf numFmtId="0" fontId="6" fillId="25" borderId="0" xfId="70" applyFont="1" applyFill="1" applyBorder="1" applyAlignment="1">
      <alignment horizontal="center"/>
    </xf>
    <xf numFmtId="0" fontId="8" fillId="25" borderId="0" xfId="70" applyFont="1" applyFill="1" applyBorder="1" applyAlignment="1">
      <alignment vertical="top"/>
    </xf>
    <xf numFmtId="0" fontId="17" fillId="29" borderId="20" xfId="70" applyFont="1" applyFill="1" applyBorder="1" applyAlignment="1">
      <alignment horizontal="center" vertical="center"/>
    </xf>
    <xf numFmtId="0" fontId="5" fillId="0" borderId="0" xfId="70" applyFill="1" applyAlignment="1">
      <alignment vertical="top"/>
    </xf>
    <xf numFmtId="0" fontId="5" fillId="0" borderId="0" xfId="70" applyFill="1" applyBorder="1" applyAlignment="1">
      <alignment vertical="top"/>
    </xf>
    <xf numFmtId="0" fontId="32" fillId="0" borderId="0" xfId="70" applyFont="1" applyFill="1" applyBorder="1"/>
    <xf numFmtId="0" fontId="8" fillId="0" borderId="0" xfId="70" applyFont="1" applyFill="1" applyBorder="1" applyAlignment="1">
      <alignment vertical="top"/>
    </xf>
    <xf numFmtId="0" fontId="96" fillId="35" borderId="0" xfId="68" applyFill="1" applyBorder="1" applyAlignment="1" applyProtection="1"/>
    <xf numFmtId="0" fontId="32" fillId="25" borderId="0" xfId="70" applyFont="1" applyFill="1" applyBorder="1" applyAlignment="1">
      <alignment vertical="top"/>
    </xf>
    <xf numFmtId="0" fontId="15" fillId="25" borderId="0" xfId="70" applyFont="1" applyFill="1" applyBorder="1" applyAlignment="1">
      <alignment vertical="top"/>
    </xf>
    <xf numFmtId="0" fontId="14" fillId="25" borderId="0" xfId="62" applyFont="1" applyFill="1" applyBorder="1" applyAlignment="1">
      <alignment horizontal="left" indent="1"/>
    </xf>
    <xf numFmtId="0" fontId="12" fillId="25" borderId="22" xfId="62" applyFont="1" applyFill="1" applyBorder="1" applyAlignment="1">
      <alignment horizontal="left"/>
    </xf>
    <xf numFmtId="0" fontId="52" fillId="25" borderId="19" xfId="0" applyFont="1" applyFill="1" applyBorder="1"/>
    <xf numFmtId="0" fontId="8" fillId="25" borderId="19" xfId="0" applyFont="1" applyFill="1" applyBorder="1" applyAlignment="1"/>
    <xf numFmtId="0" fontId="5" fillId="0" borderId="0" xfId="62" applyFill="1" applyBorder="1"/>
    <xf numFmtId="3" fontId="5" fillId="25" borderId="0" xfId="70" applyNumberFormat="1" applyFill="1"/>
    <xf numFmtId="0" fontId="14" fillId="25" borderId="18" xfId="70" applyFont="1" applyFill="1" applyBorder="1" applyAlignment="1"/>
    <xf numFmtId="167" fontId="70" fillId="26" borderId="0" xfId="62" applyNumberFormat="1" applyFont="1" applyFill="1" applyBorder="1" applyAlignment="1">
      <alignment horizontal="center"/>
    </xf>
    <xf numFmtId="167" fontId="15" fillId="26" borderId="0" xfId="62" applyNumberFormat="1" applyFont="1" applyFill="1" applyBorder="1" applyAlignment="1">
      <alignment horizontal="center"/>
    </xf>
    <xf numFmtId="164" fontId="54" fillId="26" borderId="0" xfId="40" applyNumberFormat="1" applyFont="1" applyFill="1" applyBorder="1" applyAlignment="1">
      <alignment horizontal="center" wrapText="1"/>
    </xf>
    <xf numFmtId="165" fontId="91" fillId="26" borderId="0" xfId="70" applyNumberFormat="1" applyFont="1" applyFill="1" applyBorder="1"/>
    <xf numFmtId="0" fontId="12" fillId="26" borderId="0" xfId="62" applyFont="1" applyFill="1" applyBorder="1" applyAlignment="1">
      <alignment horizontal="left" indent="1"/>
    </xf>
    <xf numFmtId="0" fontId="12" fillId="26" borderId="0" xfId="62" applyFont="1" applyFill="1" applyBorder="1" applyAlignment="1"/>
    <xf numFmtId="0" fontId="71" fillId="26" borderId="0" xfId="62" applyFont="1" applyFill="1" applyBorder="1" applyAlignment="1">
      <alignment horizontal="left" indent="1"/>
    </xf>
    <xf numFmtId="0" fontId="12" fillId="26" borderId="36" xfId="62" applyFont="1" applyFill="1" applyBorder="1" applyAlignment="1">
      <alignment horizontal="left" indent="1"/>
    </xf>
    <xf numFmtId="0" fontId="12" fillId="26" borderId="36" xfId="62" applyFont="1" applyFill="1" applyBorder="1" applyAlignment="1"/>
    <xf numFmtId="165" fontId="15" fillId="26" borderId="0" xfId="70" applyNumberFormat="1" applyFont="1" applyFill="1" applyBorder="1" applyAlignment="1">
      <alignment horizontal="center"/>
    </xf>
    <xf numFmtId="0" fontId="19" fillId="25" borderId="0" xfId="0" applyFont="1" applyFill="1" applyBorder="1" applyAlignment="1">
      <alignment horizontal="right"/>
    </xf>
    <xf numFmtId="0" fontId="14" fillId="25" borderId="11" xfId="0" applyFont="1" applyFill="1" applyBorder="1" applyAlignment="1">
      <alignment horizontal="center"/>
    </xf>
    <xf numFmtId="0" fontId="73" fillId="25" borderId="0" xfId="0" applyFont="1" applyFill="1" applyBorder="1" applyAlignment="1">
      <alignment horizontal="left"/>
    </xf>
    <xf numFmtId="0" fontId="19" fillId="25" borderId="0" xfId="0" applyFont="1" applyFill="1" applyBorder="1" applyAlignment="1">
      <alignment vertical="top"/>
    </xf>
    <xf numFmtId="0" fontId="8" fillId="25" borderId="0" xfId="0" applyFont="1" applyFill="1" applyBorder="1"/>
    <xf numFmtId="0" fontId="15" fillId="25" borderId="0" xfId="0" applyFont="1" applyFill="1" applyBorder="1" applyAlignment="1">
      <alignment horizontal="right"/>
    </xf>
    <xf numFmtId="0" fontId="12" fillId="25" borderId="0" xfId="70" applyFont="1" applyFill="1" applyBorder="1" applyAlignment="1">
      <alignment horizontal="left"/>
    </xf>
    <xf numFmtId="0" fontId="13" fillId="25" borderId="0" xfId="0" applyFont="1" applyFill="1" applyBorder="1"/>
    <xf numFmtId="0" fontId="5" fillId="25" borderId="19" xfId="70" applyFill="1" applyBorder="1"/>
    <xf numFmtId="0" fontId="78" fillId="26" borderId="15" xfId="70" applyFont="1" applyFill="1" applyBorder="1" applyAlignment="1">
      <alignment vertical="center"/>
    </xf>
    <xf numFmtId="0" fontId="101" fillId="26" borderId="16" xfId="70" applyFont="1" applyFill="1" applyBorder="1" applyAlignment="1">
      <alignment vertical="center"/>
    </xf>
    <xf numFmtId="0" fontId="101" fillId="26" borderId="17" xfId="70" applyFont="1" applyFill="1" applyBorder="1" applyAlignment="1">
      <alignment vertical="center"/>
    </xf>
    <xf numFmtId="0" fontId="59" fillId="25" borderId="0" xfId="70" applyFont="1" applyFill="1"/>
    <xf numFmtId="0" fontId="59" fillId="25" borderId="0" xfId="70" applyFont="1" applyFill="1" applyBorder="1"/>
    <xf numFmtId="0" fontId="62" fillId="25" borderId="19" xfId="70" applyFont="1" applyFill="1" applyBorder="1"/>
    <xf numFmtId="0" fontId="59" fillId="0" borderId="0" xfId="70" applyFont="1"/>
    <xf numFmtId="0" fontId="60" fillId="0" borderId="0" xfId="70" applyFont="1"/>
    <xf numFmtId="0" fontId="60" fillId="25" borderId="0" xfId="70" applyFont="1" applyFill="1"/>
    <xf numFmtId="0" fontId="60" fillId="25" borderId="0" xfId="70" applyFont="1" applyFill="1" applyBorder="1"/>
    <xf numFmtId="0" fontId="66" fillId="25" borderId="19" xfId="70" applyFont="1" applyFill="1" applyBorder="1"/>
    <xf numFmtId="0" fontId="60" fillId="26" borderId="0" xfId="70" applyFont="1" applyFill="1"/>
    <xf numFmtId="0" fontId="8" fillId="25" borderId="0" xfId="70" applyFont="1" applyFill="1" applyBorder="1" applyAlignment="1">
      <alignment vertical="center"/>
    </xf>
    <xf numFmtId="0" fontId="5" fillId="0" borderId="0" xfId="70" applyBorder="1" applyAlignment="1">
      <alignment vertical="center"/>
    </xf>
    <xf numFmtId="0" fontId="17" fillId="30" borderId="19" xfId="70" applyFont="1" applyFill="1" applyBorder="1" applyAlignment="1">
      <alignment horizontal="center" vertical="center"/>
    </xf>
    <xf numFmtId="3" fontId="6" fillId="25" borderId="22" xfId="70" applyNumberFormat="1" applyFont="1" applyFill="1" applyBorder="1" applyAlignment="1">
      <alignment horizontal="center"/>
    </xf>
    <xf numFmtId="0" fontId="6" fillId="25" borderId="22" xfId="70" applyFont="1" applyFill="1" applyBorder="1" applyAlignment="1">
      <alignment horizontal="center"/>
    </xf>
    <xf numFmtId="3" fontId="6" fillId="25" borderId="0" xfId="70" applyNumberFormat="1" applyFont="1" applyFill="1" applyBorder="1" applyAlignment="1">
      <alignment horizontal="center"/>
    </xf>
    <xf numFmtId="0" fontId="18" fillId="26" borderId="16" xfId="70" applyFont="1" applyFill="1" applyBorder="1" applyAlignment="1">
      <alignment vertical="center"/>
    </xf>
    <xf numFmtId="0" fontId="54" fillId="26" borderId="16" xfId="70" applyFont="1" applyFill="1" applyBorder="1" applyAlignment="1">
      <alignment horizontal="center" vertical="center"/>
    </xf>
    <xf numFmtId="0" fontId="54" fillId="26" borderId="17" xfId="70" applyFont="1" applyFill="1" applyBorder="1" applyAlignment="1">
      <alignment horizontal="center" vertical="center"/>
    </xf>
    <xf numFmtId="0" fontId="18" fillId="25" borderId="0" xfId="70" applyFont="1" applyFill="1" applyBorder="1" applyAlignment="1">
      <alignment vertical="center"/>
    </xf>
    <xf numFmtId="0" fontId="54" fillId="25" borderId="0" xfId="70" applyFont="1" applyFill="1" applyBorder="1" applyAlignment="1">
      <alignment horizontal="center" vertical="center"/>
    </xf>
    <xf numFmtId="0" fontId="74" fillId="25" borderId="0" xfId="70" applyFont="1" applyFill="1"/>
    <xf numFmtId="0" fontId="74" fillId="0" borderId="0" xfId="70" applyFont="1"/>
    <xf numFmtId="0" fontId="74" fillId="0" borderId="0" xfId="70" applyFont="1" applyFill="1"/>
    <xf numFmtId="165" fontId="76" fillId="26" borderId="0" xfId="70" applyNumberFormat="1" applyFont="1" applyFill="1" applyBorder="1" applyAlignment="1">
      <alignment horizontal="right" vertical="center"/>
    </xf>
    <xf numFmtId="165" fontId="15" fillId="26" borderId="0" xfId="70" applyNumberFormat="1" applyFont="1" applyFill="1" applyBorder="1" applyAlignment="1">
      <alignment horizontal="right" vertical="center"/>
    </xf>
    <xf numFmtId="165" fontId="6" fillId="25" borderId="0" xfId="70" applyNumberFormat="1" applyFont="1" applyFill="1" applyBorder="1" applyAlignment="1">
      <alignment horizontal="right" vertical="center"/>
    </xf>
    <xf numFmtId="0" fontId="73" fillId="25" borderId="0" xfId="70" applyFont="1" applyFill="1" applyBorder="1" applyAlignment="1">
      <alignment horizontal="center" vertical="center"/>
    </xf>
    <xf numFmtId="165" fontId="76" fillId="25" borderId="0" xfId="70" applyNumberFormat="1" applyFont="1" applyFill="1" applyBorder="1" applyAlignment="1">
      <alignment horizontal="center" vertical="center"/>
    </xf>
    <xf numFmtId="165" fontId="73" fillId="26" borderId="0" xfId="70" applyNumberFormat="1" applyFont="1" applyFill="1" applyBorder="1" applyAlignment="1">
      <alignment horizontal="right" vertical="center" wrapText="1"/>
    </xf>
    <xf numFmtId="0" fontId="77" fillId="25" borderId="0" xfId="70" applyFont="1" applyFill="1" applyAlignment="1">
      <alignment vertical="center"/>
    </xf>
    <xf numFmtId="0" fontId="77" fillId="25" borderId="20" xfId="70" applyFont="1" applyFill="1" applyBorder="1" applyAlignment="1">
      <alignment vertical="center"/>
    </xf>
    <xf numFmtId="0" fontId="77" fillId="0" borderId="0" xfId="70" applyFont="1" applyFill="1" applyBorder="1" applyAlignment="1">
      <alignment vertical="center"/>
    </xf>
    <xf numFmtId="165" fontId="73" fillId="26" borderId="0" xfId="70" applyNumberFormat="1" applyFont="1" applyFill="1" applyBorder="1" applyAlignment="1">
      <alignment horizontal="right" vertical="center"/>
    </xf>
    <xf numFmtId="0" fontId="77" fillId="0" borderId="0" xfId="70" applyFont="1" applyAlignment="1">
      <alignment vertical="center"/>
    </xf>
    <xf numFmtId="0" fontId="77" fillId="0" borderId="0" xfId="70" applyFont="1" applyFill="1" applyAlignment="1">
      <alignment vertical="center"/>
    </xf>
    <xf numFmtId="49" fontId="15" fillId="25" borderId="0" xfId="70" applyNumberFormat="1" applyFont="1" applyFill="1" applyBorder="1" applyAlignment="1">
      <alignment horizontal="left" indent="1"/>
    </xf>
    <xf numFmtId="165" fontId="6" fillId="25" borderId="0" xfId="70" applyNumberFormat="1" applyFont="1" applyFill="1" applyBorder="1" applyAlignment="1">
      <alignment horizontal="center" vertical="center"/>
    </xf>
    <xf numFmtId="49" fontId="76" fillId="25" borderId="0" xfId="70" applyNumberFormat="1" applyFont="1" applyFill="1" applyBorder="1" applyAlignment="1">
      <alignment horizontal="left" indent="1"/>
    </xf>
    <xf numFmtId="0" fontId="73" fillId="0" borderId="0" xfId="70" applyFont="1"/>
    <xf numFmtId="0" fontId="27" fillId="25" borderId="0" xfId="70" applyFont="1" applyFill="1"/>
    <xf numFmtId="0" fontId="27" fillId="25" borderId="20" xfId="70" applyFont="1" applyFill="1" applyBorder="1"/>
    <xf numFmtId="49" fontId="14" fillId="25" borderId="0" xfId="70" applyNumberFormat="1" applyFont="1" applyFill="1" applyBorder="1" applyAlignment="1">
      <alignment horizontal="left" indent="1"/>
    </xf>
    <xf numFmtId="0" fontId="27" fillId="0" borderId="0" xfId="70" applyFont="1"/>
    <xf numFmtId="0" fontId="27" fillId="0" borderId="0" xfId="70" applyFont="1" applyFill="1"/>
    <xf numFmtId="0" fontId="73" fillId="25" borderId="0" xfId="70" applyFont="1" applyFill="1"/>
    <xf numFmtId="0" fontId="73" fillId="25" borderId="20" xfId="70" applyFont="1" applyFill="1" applyBorder="1"/>
    <xf numFmtId="49" fontId="73" fillId="25" borderId="0" xfId="70" applyNumberFormat="1" applyFont="1" applyFill="1" applyBorder="1" applyAlignment="1">
      <alignment horizontal="left" indent="1"/>
    </xf>
    <xf numFmtId="0" fontId="73" fillId="0" borderId="0" xfId="70" applyFont="1" applyFill="1"/>
    <xf numFmtId="0" fontId="59" fillId="25" borderId="20" xfId="70" applyFont="1" applyFill="1" applyBorder="1"/>
    <xf numFmtId="0" fontId="58" fillId="25" borderId="0" xfId="70" applyFont="1" applyFill="1" applyBorder="1" applyAlignment="1">
      <alignment horizontal="left"/>
    </xf>
    <xf numFmtId="0" fontId="58" fillId="25" borderId="0" xfId="70" applyFont="1" applyFill="1" applyBorder="1" applyAlignment="1">
      <alignment horizontal="justify" vertical="center"/>
    </xf>
    <xf numFmtId="165" fontId="58" fillId="25" borderId="0" xfId="70" applyNumberFormat="1" applyFont="1" applyFill="1" applyBorder="1" applyAlignment="1">
      <alignment horizontal="center" vertical="center"/>
    </xf>
    <xf numFmtId="165" fontId="58" fillId="25" borderId="0" xfId="70" applyNumberFormat="1" applyFont="1" applyFill="1" applyBorder="1" applyAlignment="1">
      <alignment horizontal="right" vertical="center" wrapText="1"/>
    </xf>
    <xf numFmtId="0" fontId="17" fillId="30" borderId="20" xfId="70" applyFont="1" applyFill="1" applyBorder="1" applyAlignment="1">
      <alignment horizontal="center" vertical="center"/>
    </xf>
    <xf numFmtId="49" fontId="6" fillId="25" borderId="0" xfId="70" applyNumberFormat="1" applyFont="1" applyFill="1" applyBorder="1" applyAlignment="1">
      <alignment horizontal="center"/>
    </xf>
    <xf numFmtId="49" fontId="15" fillId="25" borderId="0" xfId="70" applyNumberFormat="1" applyFont="1" applyFill="1" applyBorder="1" applyAlignment="1">
      <alignment horizontal="center"/>
    </xf>
    <xf numFmtId="0" fontId="15" fillId="25" borderId="0" xfId="70" applyNumberFormat="1" applyFont="1" applyFill="1" applyBorder="1" applyAlignment="1">
      <alignment horizontal="center"/>
    </xf>
    <xf numFmtId="3" fontId="5" fillId="0" borderId="0" xfId="70" applyNumberFormat="1" applyAlignment="1">
      <alignment horizontal="center"/>
    </xf>
    <xf numFmtId="0" fontId="73" fillId="25" borderId="0" xfId="70" applyFont="1" applyFill="1" applyBorder="1" applyAlignment="1">
      <alignment horizontal="left"/>
    </xf>
    <xf numFmtId="0" fontId="33" fillId="25" borderId="0" xfId="70" applyFont="1" applyFill="1" applyAlignment="1">
      <alignment vertical="center"/>
    </xf>
    <xf numFmtId="0" fontId="33" fillId="25" borderId="20" xfId="70" applyFont="1" applyFill="1" applyBorder="1" applyAlignment="1">
      <alignment vertical="center"/>
    </xf>
    <xf numFmtId="0" fontId="73" fillId="25" borderId="0" xfId="70" applyFont="1" applyFill="1" applyBorder="1" applyAlignment="1">
      <alignment horizontal="left" vertical="center"/>
    </xf>
    <xf numFmtId="0" fontId="82" fillId="25" borderId="0" xfId="70" applyFont="1" applyFill="1" applyBorder="1" applyAlignment="1">
      <alignment horizontal="left" vertical="center"/>
    </xf>
    <xf numFmtId="0" fontId="33" fillId="0" borderId="0" xfId="70" applyFont="1" applyAlignment="1">
      <alignment vertical="center"/>
    </xf>
    <xf numFmtId="0" fontId="33" fillId="26" borderId="0" xfId="70" applyFont="1" applyFill="1" applyBorder="1" applyAlignment="1">
      <alignment vertical="center"/>
    </xf>
    <xf numFmtId="0" fontId="35" fillId="26" borderId="0" xfId="70" applyFont="1" applyFill="1" applyBorder="1" applyAlignment="1">
      <alignment vertical="center"/>
    </xf>
    <xf numFmtId="0" fontId="33" fillId="0" borderId="0" xfId="70" applyFont="1" applyBorder="1" applyAlignment="1">
      <alignment vertical="center"/>
    </xf>
    <xf numFmtId="164" fontId="5" fillId="26" borderId="0" xfId="70" applyNumberFormat="1" applyFill="1" applyBorder="1"/>
    <xf numFmtId="0" fontId="16" fillId="25" borderId="0" xfId="70" applyFont="1" applyFill="1" applyBorder="1" applyAlignment="1">
      <alignment vertical="center"/>
    </xf>
    <xf numFmtId="0" fontId="7" fillId="25" borderId="0" xfId="70" applyFont="1" applyFill="1" applyBorder="1" applyAlignment="1">
      <alignment vertical="center"/>
    </xf>
    <xf numFmtId="0" fontId="33" fillId="25" borderId="20" xfId="70" applyFont="1" applyFill="1" applyBorder="1"/>
    <xf numFmtId="0" fontId="35" fillId="25" borderId="0" xfId="70" applyFont="1" applyFill="1" applyBorder="1"/>
    <xf numFmtId="3" fontId="15" fillId="25" borderId="0" xfId="70" applyNumberFormat="1" applyFont="1" applyFill="1" applyBorder="1"/>
    <xf numFmtId="0" fontId="12" fillId="25" borderId="0" xfId="70" applyFont="1" applyFill="1" applyAlignment="1"/>
    <xf numFmtId="0" fontId="12" fillId="25" borderId="20" xfId="70" applyFont="1" applyFill="1" applyBorder="1" applyAlignment="1"/>
    <xf numFmtId="0" fontId="12" fillId="0" borderId="0" xfId="70" applyFont="1" applyAlignment="1"/>
    <xf numFmtId="3" fontId="6" fillId="25" borderId="0" xfId="70" applyNumberFormat="1" applyFont="1" applyFill="1" applyBorder="1"/>
    <xf numFmtId="0" fontId="5" fillId="0" borderId="20" xfId="70" applyBorder="1"/>
    <xf numFmtId="0" fontId="19" fillId="25" borderId="0" xfId="70" applyFont="1" applyFill="1" applyBorder="1" applyAlignment="1">
      <alignment vertical="center"/>
    </xf>
    <xf numFmtId="0" fontId="15" fillId="25" borderId="0" xfId="70" applyFont="1" applyFill="1" applyBorder="1" applyAlignment="1">
      <alignment horizontal="left" vertical="center"/>
    </xf>
    <xf numFmtId="0" fontId="17" fillId="38" borderId="20" xfId="70" applyFont="1" applyFill="1" applyBorder="1" applyAlignment="1">
      <alignment horizontal="center" vertical="center"/>
    </xf>
    <xf numFmtId="0" fontId="14" fillId="24" borderId="0" xfId="40" applyFont="1" applyFill="1" applyBorder="1" applyAlignment="1">
      <alignment horizontal="left" indent="2"/>
    </xf>
    <xf numFmtId="0" fontId="14" fillId="25" borderId="18" xfId="70" applyFont="1" applyFill="1" applyBorder="1" applyAlignment="1">
      <alignment horizontal="right"/>
    </xf>
    <xf numFmtId="0" fontId="32" fillId="24" borderId="0" xfId="40" applyFont="1" applyFill="1" applyBorder="1" applyAlignment="1">
      <alignment horizontal="left" vertical="top" wrapText="1"/>
    </xf>
    <xf numFmtId="3" fontId="82" fillId="26" borderId="0" xfId="70" applyNumberFormat="1" applyFont="1" applyFill="1" applyBorder="1" applyAlignment="1">
      <alignment horizontal="left"/>
    </xf>
    <xf numFmtId="49" fontId="15" fillId="25" borderId="0" xfId="70" applyNumberFormat="1" applyFont="1" applyFill="1" applyBorder="1" applyAlignment="1">
      <alignment horizontal="left"/>
    </xf>
    <xf numFmtId="3" fontId="5" fillId="0" borderId="0" xfId="70" applyNumberFormat="1" applyFill="1" applyAlignment="1">
      <alignment horizontal="center"/>
    </xf>
    <xf numFmtId="3" fontId="14" fillId="26" borderId="0" xfId="40" applyNumberFormat="1" applyFont="1" applyFill="1" applyBorder="1" applyAlignment="1">
      <alignment horizontal="right" wrapText="1"/>
    </xf>
    <xf numFmtId="3" fontId="12" fillId="26" borderId="10" xfId="70" applyNumberFormat="1" applyFont="1" applyFill="1" applyBorder="1" applyAlignment="1">
      <alignment horizontal="center"/>
    </xf>
    <xf numFmtId="3" fontId="5" fillId="26" borderId="0" xfId="70" applyNumberFormat="1" applyFill="1" applyBorder="1" applyAlignment="1">
      <alignment horizontal="center"/>
    </xf>
    <xf numFmtId="164" fontId="73" fillId="26" borderId="0" xfId="40" applyNumberFormat="1" applyFont="1" applyFill="1" applyBorder="1" applyAlignment="1">
      <alignment horizontal="right" indent="1"/>
    </xf>
    <xf numFmtId="0" fontId="74" fillId="26" borderId="0" xfId="70" applyFont="1" applyFill="1"/>
    <xf numFmtId="165" fontId="74" fillId="26" borderId="0" xfId="70" applyNumberFormat="1" applyFont="1" applyFill="1" applyBorder="1" applyAlignment="1">
      <alignment horizontal="center" vertical="center"/>
    </xf>
    <xf numFmtId="165" fontId="5" fillId="26" borderId="0" xfId="70" applyNumberFormat="1" applyFont="1" applyFill="1" applyBorder="1" applyAlignment="1">
      <alignment horizontal="center" vertical="center"/>
    </xf>
    <xf numFmtId="0" fontId="77" fillId="26" borderId="0" xfId="70" applyFont="1" applyFill="1" applyAlignment="1">
      <alignment vertical="center"/>
    </xf>
    <xf numFmtId="165" fontId="27" fillId="26" borderId="0" xfId="70" applyNumberFormat="1" applyFont="1" applyFill="1" applyBorder="1" applyAlignment="1">
      <alignment horizontal="center" vertical="center"/>
    </xf>
    <xf numFmtId="165" fontId="73" fillId="26" borderId="0" xfId="70" applyNumberFormat="1" applyFont="1" applyFill="1" applyBorder="1" applyAlignment="1">
      <alignment horizontal="center" vertical="center"/>
    </xf>
    <xf numFmtId="0" fontId="15" fillId="26" borderId="0" xfId="70" applyNumberFormat="1" applyFont="1" applyFill="1" applyBorder="1" applyAlignment="1">
      <alignment horizontal="right"/>
    </xf>
    <xf numFmtId="164" fontId="5" fillId="0" borderId="0" xfId="70" applyNumberFormat="1"/>
    <xf numFmtId="0" fontId="14" fillId="25" borderId="59" xfId="62" applyFont="1" applyFill="1" applyBorder="1" applyAlignment="1">
      <alignment horizontal="center"/>
    </xf>
    <xf numFmtId="0" fontId="15" fillId="25" borderId="0" xfId="0" applyFont="1" applyFill="1" applyBorder="1" applyAlignment="1">
      <alignment horizontal="left"/>
    </xf>
    <xf numFmtId="0" fontId="19" fillId="25" borderId="0" xfId="0" applyFont="1" applyFill="1" applyBorder="1" applyAlignment="1">
      <alignment horizontal="right"/>
    </xf>
    <xf numFmtId="0" fontId="14" fillId="25" borderId="11" xfId="0" applyFont="1" applyFill="1" applyBorder="1" applyAlignment="1">
      <alignment horizontal="center"/>
    </xf>
    <xf numFmtId="0" fontId="8" fillId="25" borderId="0" xfId="0" applyFont="1" applyFill="1" applyBorder="1"/>
    <xf numFmtId="0" fontId="13" fillId="25" borderId="0" xfId="0" applyFont="1" applyFill="1" applyBorder="1"/>
    <xf numFmtId="0" fontId="27" fillId="26" borderId="0" xfId="62" applyFont="1" applyFill="1" applyBorder="1"/>
    <xf numFmtId="3" fontId="15" fillId="26" borderId="0" xfId="62" applyNumberFormat="1" applyFont="1" applyFill="1" applyBorder="1" applyAlignment="1">
      <alignment horizontal="right" indent="2"/>
    </xf>
    <xf numFmtId="0" fontId="59" fillId="26" borderId="0" xfId="62" applyFont="1" applyFill="1" applyBorder="1" applyAlignment="1"/>
    <xf numFmtId="0" fontId="16" fillId="26" borderId="0" xfId="62" applyFont="1" applyFill="1" applyBorder="1"/>
    <xf numFmtId="0" fontId="15" fillId="26" borderId="0" xfId="0" applyFont="1" applyFill="1" applyBorder="1" applyAlignment="1">
      <alignment horizontal="left"/>
    </xf>
    <xf numFmtId="0" fontId="19" fillId="26" borderId="0" xfId="70" applyFont="1" applyFill="1" applyBorder="1" applyAlignment="1">
      <alignment horizontal="left"/>
    </xf>
    <xf numFmtId="0" fontId="73" fillId="25" borderId="0" xfId="70" applyFont="1" applyFill="1" applyBorder="1" applyAlignment="1"/>
    <xf numFmtId="167" fontId="33" fillId="0" borderId="0" xfId="70" applyNumberFormat="1" applyFont="1" applyBorder="1" applyAlignment="1">
      <alignment vertical="center"/>
    </xf>
    <xf numFmtId="0" fontId="73" fillId="25" borderId="20" xfId="70" applyFont="1" applyFill="1" applyBorder="1" applyAlignment="1">
      <alignment horizontal="left" indent="1"/>
    </xf>
    <xf numFmtId="0" fontId="5" fillId="44" borderId="0" xfId="70" applyFill="1" applyBorder="1"/>
    <xf numFmtId="0" fontId="15" fillId="44" borderId="0" xfId="70" applyFont="1" applyFill="1" applyBorder="1"/>
    <xf numFmtId="164" fontId="15" fillId="45" borderId="0" xfId="40" applyNumberFormat="1" applyFont="1" applyFill="1" applyBorder="1" applyAlignment="1">
      <alignment horizontal="center" wrapText="1"/>
    </xf>
    <xf numFmtId="0" fontId="8" fillId="44" borderId="0" xfId="70" applyFont="1" applyFill="1" applyBorder="1"/>
    <xf numFmtId="0" fontId="5" fillId="35" borderId="0" xfId="70" applyFill="1" applyBorder="1"/>
    <xf numFmtId="164" fontId="5" fillId="35" borderId="0" xfId="70" applyNumberFormat="1" applyFill="1" applyBorder="1"/>
    <xf numFmtId="0" fontId="19" fillId="35" borderId="0" xfId="70" applyFont="1" applyFill="1" applyBorder="1" applyAlignment="1">
      <alignment horizontal="right"/>
    </xf>
    <xf numFmtId="0" fontId="8" fillId="35" borderId="0" xfId="70" applyFont="1" applyFill="1" applyBorder="1"/>
    <xf numFmtId="0" fontId="106" fillId="0" borderId="0" xfId="70" applyFont="1" applyBorder="1" applyAlignment="1">
      <alignment vertical="center"/>
    </xf>
    <xf numFmtId="0" fontId="106" fillId="0" borderId="0" xfId="70" applyFont="1" applyBorder="1"/>
    <xf numFmtId="0" fontId="107" fillId="0" borderId="0" xfId="70" applyFont="1" applyBorder="1" applyAlignment="1">
      <alignment wrapText="1"/>
    </xf>
    <xf numFmtId="0" fontId="106" fillId="0" borderId="0" xfId="70" applyFont="1"/>
    <xf numFmtId="167" fontId="106" fillId="0" borderId="0" xfId="70" applyNumberFormat="1" applyFont="1" applyBorder="1" applyAlignment="1">
      <alignment vertical="center"/>
    </xf>
    <xf numFmtId="165" fontId="106" fillId="0" borderId="0" xfId="70" applyNumberFormat="1" applyFont="1" applyBorder="1" applyAlignment="1">
      <alignment vertical="center"/>
    </xf>
    <xf numFmtId="0" fontId="5" fillId="0" borderId="0" xfId="70" applyFill="1" applyAlignment="1">
      <alignment vertical="center"/>
    </xf>
    <xf numFmtId="0" fontId="5" fillId="0" borderId="20" xfId="70" applyFill="1" applyBorder="1" applyAlignment="1">
      <alignment vertical="center"/>
    </xf>
    <xf numFmtId="0" fontId="5" fillId="0" borderId="0" xfId="70" applyFill="1" applyBorder="1" applyAlignment="1">
      <alignment vertical="center"/>
    </xf>
    <xf numFmtId="0" fontId="106" fillId="0" borderId="0" xfId="70" applyFont="1" applyFill="1" applyBorder="1" applyAlignment="1">
      <alignment vertical="center"/>
    </xf>
    <xf numFmtId="0" fontId="5" fillId="26" borderId="0" xfId="70" applyFill="1" applyAlignment="1">
      <alignment vertical="center"/>
    </xf>
    <xf numFmtId="0" fontId="14" fillId="26" borderId="11" xfId="62" applyFont="1" applyFill="1" applyBorder="1" applyAlignment="1">
      <alignment horizontal="center" vertical="center"/>
    </xf>
    <xf numFmtId="0" fontId="33" fillId="0" borderId="0" xfId="70" applyFont="1" applyFill="1"/>
    <xf numFmtId="0" fontId="108" fillId="46" borderId="0" xfId="70" applyFont="1" applyFill="1" applyBorder="1"/>
    <xf numFmtId="0" fontId="108" fillId="46" borderId="0" xfId="70" applyFont="1" applyFill="1" applyBorder="1" applyAlignment="1">
      <alignment vertical="center"/>
    </xf>
    <xf numFmtId="167" fontId="73" fillId="26" borderId="0" xfId="59" applyNumberFormat="1" applyFont="1" applyFill="1" applyBorder="1" applyAlignment="1">
      <alignment horizontal="right"/>
    </xf>
    <xf numFmtId="167" fontId="15" fillId="26" borderId="0" xfId="59" applyNumberFormat="1" applyFont="1" applyFill="1" applyBorder="1" applyAlignment="1">
      <alignment horizontal="right"/>
    </xf>
    <xf numFmtId="167" fontId="15" fillId="26" borderId="0" xfId="59" applyNumberFormat="1" applyFont="1" applyFill="1" applyBorder="1" applyAlignment="1">
      <alignment horizontal="right" indent="1"/>
    </xf>
    <xf numFmtId="0" fontId="14" fillId="25" borderId="11" xfId="70" applyFont="1" applyFill="1" applyBorder="1" applyAlignment="1">
      <alignment horizontal="center"/>
    </xf>
    <xf numFmtId="2" fontId="12" fillId="26" borderId="0" xfId="62" applyNumberFormat="1" applyFont="1" applyFill="1" applyBorder="1" applyAlignment="1">
      <alignment horizontal="left" indent="1"/>
    </xf>
    <xf numFmtId="0" fontId="19" fillId="25" borderId="0" xfId="70" applyFont="1" applyFill="1" applyBorder="1" applyAlignment="1">
      <alignment horizontal="right"/>
    </xf>
    <xf numFmtId="0" fontId="5" fillId="25" borderId="20" xfId="70" applyFill="1" applyBorder="1" applyAlignment="1"/>
    <xf numFmtId="0" fontId="15" fillId="24" borderId="0" xfId="61" applyFont="1" applyFill="1" applyBorder="1" applyAlignment="1">
      <alignment horizontal="left"/>
    </xf>
    <xf numFmtId="0" fontId="97" fillId="27" borderId="0" xfId="61" applyFont="1" applyFill="1" applyBorder="1" applyAlignment="1">
      <alignment horizontal="left"/>
    </xf>
    <xf numFmtId="0" fontId="15" fillId="24" borderId="0" xfId="61" applyFont="1" applyFill="1" applyBorder="1" applyAlignment="1"/>
    <xf numFmtId="0" fontId="14" fillId="24" borderId="0" xfId="40" applyFont="1" applyFill="1" applyBorder="1" applyAlignment="1" applyProtection="1">
      <alignment horizontal="left" indent="1"/>
    </xf>
    <xf numFmtId="0" fontId="19" fillId="24" borderId="0" xfId="40" applyFont="1" applyFill="1" applyBorder="1" applyAlignment="1" applyProtection="1">
      <alignment horizontal="left" indent="1"/>
    </xf>
    <xf numFmtId="168" fontId="15" fillId="24" borderId="0" xfId="40" applyNumberFormat="1" applyFont="1" applyFill="1" applyBorder="1" applyAlignment="1" applyProtection="1">
      <alignment horizontal="right" wrapText="1"/>
    </xf>
    <xf numFmtId="0" fontId="14" fillId="24" borderId="0" xfId="40" applyFont="1" applyFill="1" applyBorder="1" applyProtection="1"/>
    <xf numFmtId="0" fontId="15" fillId="24" borderId="0" xfId="40" applyFont="1" applyFill="1" applyBorder="1" applyProtection="1"/>
    <xf numFmtId="0" fontId="73" fillId="24" borderId="0" xfId="40" applyFont="1" applyFill="1" applyBorder="1" applyProtection="1"/>
    <xf numFmtId="0" fontId="14" fillId="24" borderId="0" xfId="40" applyFont="1" applyFill="1" applyBorder="1" applyAlignment="1" applyProtection="1">
      <alignment horizontal="left"/>
    </xf>
    <xf numFmtId="0" fontId="73" fillId="44" borderId="0" xfId="70" applyFont="1" applyFill="1" applyBorder="1" applyAlignment="1">
      <alignment horizontal="right"/>
    </xf>
    <xf numFmtId="167" fontId="73" fillId="25" borderId="0" xfId="59" applyNumberFormat="1" applyFont="1" applyFill="1" applyBorder="1" applyAlignment="1">
      <alignment horizontal="right" indent="1"/>
    </xf>
    <xf numFmtId="170" fontId="14" fillId="25" borderId="11" xfId="70" applyNumberFormat="1" applyFont="1" applyFill="1" applyBorder="1" applyAlignment="1">
      <alignment horizontal="center"/>
    </xf>
    <xf numFmtId="171" fontId="19" fillId="26" borderId="0" xfId="40" applyNumberFormat="1" applyFont="1" applyFill="1" applyBorder="1" applyAlignment="1">
      <alignment horizontal="right" wrapText="1"/>
    </xf>
    <xf numFmtId="171" fontId="19" fillId="25" borderId="0" xfId="40" applyNumberFormat="1" applyFont="1" applyFill="1" applyBorder="1" applyAlignment="1">
      <alignment horizontal="right" wrapText="1"/>
    </xf>
    <xf numFmtId="0" fontId="14" fillId="25" borderId="11" xfId="70" applyFont="1" applyFill="1" applyBorder="1" applyAlignment="1" applyProtection="1">
      <alignment horizontal="center"/>
    </xf>
    <xf numFmtId="0" fontId="14" fillId="25" borderId="12" xfId="70" applyFont="1" applyFill="1" applyBorder="1" applyAlignment="1" applyProtection="1">
      <alignment horizontal="center"/>
    </xf>
    <xf numFmtId="165" fontId="15" fillId="27" borderId="0" xfId="40" applyNumberFormat="1" applyFont="1" applyFill="1" applyBorder="1" applyAlignment="1">
      <alignment horizontal="right" wrapText="1" indent="1"/>
    </xf>
    <xf numFmtId="0" fontId="50" fillId="25" borderId="0" xfId="70" applyFont="1" applyFill="1" applyAlignment="1"/>
    <xf numFmtId="0" fontId="50" fillId="0" borderId="0" xfId="70" applyFont="1" applyBorder="1" applyAlignment="1"/>
    <xf numFmtId="0" fontId="8" fillId="25" borderId="0" xfId="70" applyFont="1" applyFill="1" applyBorder="1" applyAlignment="1"/>
    <xf numFmtId="0" fontId="50" fillId="0" borderId="0" xfId="70" applyFont="1" applyAlignment="1"/>
    <xf numFmtId="167" fontId="6" fillId="26" borderId="0" xfId="70" applyNumberFormat="1" applyFont="1" applyFill="1" applyBorder="1" applyAlignment="1">
      <alignment horizontal="right" indent="3"/>
    </xf>
    <xf numFmtId="167" fontId="97" fillId="26" borderId="0" xfId="70" applyNumberFormat="1" applyFont="1" applyFill="1" applyBorder="1" applyAlignment="1">
      <alignment horizontal="right" indent="3"/>
    </xf>
    <xf numFmtId="0" fontId="112" fillId="25" borderId="0" xfId="70" applyFont="1" applyFill="1" applyBorder="1" applyAlignment="1">
      <alignment horizontal="left" vertical="center"/>
    </xf>
    <xf numFmtId="0" fontId="0" fillId="25" borderId="22" xfId="51" applyFont="1" applyFill="1" applyBorder="1"/>
    <xf numFmtId="3" fontId="33" fillId="0" borderId="0" xfId="70" applyNumberFormat="1" applyFont="1" applyBorder="1" applyAlignment="1">
      <alignment vertical="center"/>
    </xf>
    <xf numFmtId="165" fontId="33" fillId="0" borderId="0" xfId="70" applyNumberFormat="1" applyFont="1" applyBorder="1" applyAlignment="1">
      <alignment vertical="center"/>
    </xf>
    <xf numFmtId="0" fontId="15" fillId="0" borderId="0" xfId="0" applyFont="1" applyAlignment="1">
      <alignment readingOrder="2"/>
    </xf>
    <xf numFmtId="0" fontId="15" fillId="24" borderId="0" xfId="40" applyFont="1" applyFill="1" applyBorder="1"/>
    <xf numFmtId="0" fontId="15" fillId="36" borderId="0" xfId="62" applyFont="1" applyFill="1" applyAlignment="1">
      <alignment vertical="center" wrapText="1"/>
    </xf>
    <xf numFmtId="0" fontId="93" fillId="38" borderId="0" xfId="62" applyFont="1" applyFill="1" applyBorder="1" applyAlignment="1">
      <alignment vertical="center"/>
    </xf>
    <xf numFmtId="0" fontId="6" fillId="36" borderId="0" xfId="62" applyFont="1" applyFill="1" applyAlignment="1">
      <alignment horizontal="left" vertical="center"/>
    </xf>
    <xf numFmtId="0" fontId="13" fillId="36" borderId="0" xfId="62" applyFont="1" applyFill="1" applyBorder="1" applyAlignment="1">
      <alignment horizontal="right" vertical="top" wrapText="1"/>
    </xf>
    <xf numFmtId="0" fontId="12" fillId="32" borderId="0" xfId="62" applyFont="1" applyFill="1" applyBorder="1" applyAlignment="1">
      <alignment horizontal="right"/>
    </xf>
    <xf numFmtId="0" fontId="13" fillId="36" borderId="38" xfId="62" applyFont="1" applyFill="1" applyBorder="1" applyAlignment="1">
      <alignment horizontal="right" vertical="top" wrapText="1"/>
    </xf>
    <xf numFmtId="0" fontId="14" fillId="36" borderId="0" xfId="62" applyFont="1" applyFill="1" applyBorder="1" applyAlignment="1">
      <alignment horizontal="right" vertical="center"/>
    </xf>
    <xf numFmtId="0" fontId="15" fillId="36" borderId="0" xfId="62" applyFont="1" applyFill="1" applyBorder="1" applyAlignment="1">
      <alignment horizontal="right" vertical="center" wrapText="1"/>
    </xf>
    <xf numFmtId="0" fontId="14" fillId="36" borderId="0" xfId="62" applyFont="1" applyFill="1" applyBorder="1" applyAlignment="1">
      <alignment horizontal="right" vertical="center" wrapText="1"/>
    </xf>
    <xf numFmtId="0" fontId="15" fillId="36" borderId="0" xfId="62" applyFont="1" applyFill="1" applyBorder="1" applyAlignment="1">
      <alignment horizontal="right" vertical="top" wrapText="1"/>
    </xf>
    <xf numFmtId="0" fontId="15" fillId="36" borderId="0" xfId="62" applyFont="1" applyFill="1" applyBorder="1" applyAlignment="1">
      <alignment horizontal="right" vertical="center"/>
    </xf>
    <xf numFmtId="0" fontId="15" fillId="36" borderId="0" xfId="62" applyFont="1" applyFill="1" applyBorder="1" applyAlignment="1">
      <alignment horizontal="right"/>
    </xf>
    <xf numFmtId="0" fontId="15" fillId="36" borderId="0" xfId="62" applyFont="1" applyFill="1" applyBorder="1" applyAlignment="1">
      <alignment horizontal="right" wrapText="1"/>
    </xf>
    <xf numFmtId="0" fontId="15" fillId="36" borderId="38" xfId="62" applyFont="1" applyFill="1" applyBorder="1" applyAlignment="1">
      <alignment horizontal="right"/>
    </xf>
    <xf numFmtId="0" fontId="5" fillId="36" borderId="0" xfId="62" applyFill="1" applyBorder="1" applyAlignment="1">
      <alignment horizontal="right" vertical="center"/>
    </xf>
    <xf numFmtId="0" fontId="5" fillId="36" borderId="0" xfId="62" applyFill="1" applyBorder="1" applyAlignment="1">
      <alignment horizontal="right"/>
    </xf>
    <xf numFmtId="0" fontId="14" fillId="0" borderId="11" xfId="0" applyFont="1" applyFill="1" applyBorder="1" applyAlignment="1">
      <alignment horizontal="center"/>
    </xf>
    <xf numFmtId="164" fontId="5" fillId="0" borderId="0" xfId="70" applyNumberFormat="1" applyFill="1"/>
    <xf numFmtId="165" fontId="5" fillId="0" borderId="0" xfId="70" applyNumberFormat="1" applyFill="1" applyAlignment="1">
      <alignment vertical="center"/>
    </xf>
    <xf numFmtId="0" fontId="59" fillId="0" borderId="0" xfId="70" applyFont="1" applyFill="1"/>
    <xf numFmtId="166" fontId="5" fillId="0" borderId="0" xfId="70" applyNumberFormat="1" applyFill="1"/>
    <xf numFmtId="0" fontId="19" fillId="24" borderId="19" xfId="61" applyFont="1" applyFill="1" applyBorder="1" applyAlignment="1">
      <alignment horizontal="left" wrapText="1"/>
    </xf>
    <xf numFmtId="0" fontId="14" fillId="26" borderId="12" xfId="70" applyFont="1" applyFill="1" applyBorder="1" applyAlignment="1">
      <alignment horizontal="center"/>
    </xf>
    <xf numFmtId="0" fontId="14" fillId="25" borderId="12" xfId="51" applyFont="1" applyFill="1" applyBorder="1" applyAlignment="1">
      <alignment horizontal="center" vertical="center"/>
    </xf>
    <xf numFmtId="0" fontId="5" fillId="26" borderId="0" xfId="52" applyFill="1" applyBorder="1"/>
    <xf numFmtId="0" fontId="14" fillId="25" borderId="0" xfId="52" applyFont="1" applyFill="1" applyBorder="1" applyAlignment="1">
      <alignment horizontal="left"/>
    </xf>
    <xf numFmtId="0" fontId="98" fillId="25" borderId="0" xfId="52" applyFont="1" applyFill="1" applyBorder="1" applyAlignment="1">
      <alignment horizontal="left"/>
    </xf>
    <xf numFmtId="0" fontId="14" fillId="25" borderId="0" xfId="51" applyFont="1" applyFill="1" applyBorder="1" applyAlignment="1">
      <alignment horizontal="right"/>
    </xf>
    <xf numFmtId="0" fontId="0" fillId="26" borderId="22" xfId="51" applyFont="1" applyFill="1" applyBorder="1"/>
    <xf numFmtId="0" fontId="12" fillId="25" borderId="22" xfId="51" applyFont="1" applyFill="1" applyBorder="1" applyAlignment="1">
      <alignment horizontal="left"/>
    </xf>
    <xf numFmtId="0" fontId="44" fillId="25" borderId="22" xfId="51" applyFont="1" applyFill="1" applyBorder="1" applyAlignment="1">
      <alignment horizontal="left"/>
    </xf>
    <xf numFmtId="0" fontId="0" fillId="0" borderId="22" xfId="51" applyFont="1" applyBorder="1"/>
    <xf numFmtId="0" fontId="19" fillId="0" borderId="0" xfId="51" applyFont="1" applyBorder="1" applyAlignment="1">
      <alignment vertical="top"/>
    </xf>
    <xf numFmtId="0" fontId="8" fillId="25" borderId="0" xfId="51" applyFont="1" applyFill="1" applyBorder="1"/>
    <xf numFmtId="0" fontId="14" fillId="25" borderId="11" xfId="51" applyFont="1" applyFill="1" applyBorder="1" applyAlignment="1">
      <alignment horizontal="center" vertical="center"/>
    </xf>
    <xf numFmtId="0" fontId="14" fillId="25" borderId="0" xfId="51" applyFont="1" applyFill="1" applyBorder="1" applyAlignment="1">
      <alignment horizontal="center" vertical="center"/>
    </xf>
    <xf numFmtId="49" fontId="14" fillId="25" borderId="0" xfId="51" applyNumberFormat="1" applyFont="1" applyFill="1" applyBorder="1" applyAlignment="1">
      <alignment horizontal="center" vertical="center" wrapText="1"/>
    </xf>
    <xf numFmtId="0" fontId="12" fillId="26" borderId="0" xfId="51" applyFont="1" applyFill="1" applyBorder="1" applyAlignment="1">
      <alignment horizontal="center"/>
    </xf>
    <xf numFmtId="0" fontId="19" fillId="25" borderId="0" xfId="51" applyFont="1" applyFill="1" applyBorder="1" applyAlignment="1">
      <alignment horizontal="center"/>
    </xf>
    <xf numFmtId="1" fontId="19" fillId="25" borderId="10" xfId="51" applyNumberFormat="1" applyFont="1" applyFill="1" applyBorder="1" applyAlignment="1">
      <alignment horizontal="center"/>
    </xf>
    <xf numFmtId="3" fontId="19" fillId="24" borderId="0" xfId="61" applyNumberFormat="1" applyFont="1" applyFill="1" applyBorder="1" applyAlignment="1">
      <alignment horizontal="center" wrapText="1"/>
    </xf>
    <xf numFmtId="0" fontId="12" fillId="25" borderId="19" xfId="51" applyFont="1" applyFill="1" applyBorder="1" applyAlignment="1">
      <alignment horizontal="center"/>
    </xf>
    <xf numFmtId="0" fontId="12" fillId="25" borderId="0" xfId="51" applyFont="1" applyFill="1" applyAlignment="1">
      <alignment horizontal="center"/>
    </xf>
    <xf numFmtId="0" fontId="12" fillId="0" borderId="0" xfId="51" applyFont="1" applyAlignment="1">
      <alignment horizontal="center"/>
    </xf>
    <xf numFmtId="165" fontId="15" fillId="27" borderId="0" xfId="61" applyNumberFormat="1" applyFont="1" applyFill="1" applyBorder="1" applyAlignment="1">
      <alignment horizontal="center" wrapText="1"/>
    </xf>
    <xf numFmtId="165" fontId="14" fillId="27" borderId="0" xfId="61" applyNumberFormat="1" applyFont="1" applyFill="1" applyBorder="1" applyAlignment="1">
      <alignment horizontal="center" wrapText="1"/>
    </xf>
    <xf numFmtId="0" fontId="14" fillId="40" borderId="0" xfId="61" applyFont="1" applyFill="1" applyBorder="1" applyAlignment="1">
      <alignment horizontal="left"/>
    </xf>
    <xf numFmtId="167" fontId="11" fillId="35" borderId="0" xfId="70" applyNumberFormat="1" applyFont="1" applyFill="1" applyBorder="1" applyAlignment="1">
      <alignment horizontal="right" indent="3"/>
    </xf>
    <xf numFmtId="4" fontId="14" fillId="40" borderId="0" xfId="61" applyNumberFormat="1" applyFont="1" applyFill="1" applyBorder="1" applyAlignment="1">
      <alignment horizontal="right" wrapText="1" indent="4"/>
    </xf>
    <xf numFmtId="4" fontId="97" fillId="27" borderId="0" xfId="61" applyNumberFormat="1" applyFont="1" applyFill="1" applyBorder="1" applyAlignment="1">
      <alignment horizontal="right" wrapText="1" indent="4"/>
    </xf>
    <xf numFmtId="165" fontId="113" fillId="27" borderId="0" xfId="61" applyNumberFormat="1" applyFont="1" applyFill="1" applyBorder="1" applyAlignment="1">
      <alignment horizontal="center" wrapText="1"/>
    </xf>
    <xf numFmtId="165" fontId="59" fillId="0" borderId="0" xfId="70" applyNumberFormat="1" applyFont="1" applyFill="1"/>
    <xf numFmtId="0" fontId="14" fillId="25" borderId="52" xfId="70" applyFont="1" applyFill="1" applyBorder="1" applyAlignment="1">
      <alignment horizontal="center"/>
    </xf>
    <xf numFmtId="0" fontId="14" fillId="25" borderId="11" xfId="70" applyFont="1" applyFill="1" applyBorder="1" applyAlignment="1">
      <alignment horizontal="center"/>
    </xf>
    <xf numFmtId="0" fontId="44" fillId="0" borderId="0" xfId="70" applyFont="1" applyProtection="1">
      <protection locked="0"/>
    </xf>
    <xf numFmtId="0" fontId="11" fillId="24" borderId="0" xfId="66" applyFont="1" applyFill="1" applyBorder="1" applyAlignment="1">
      <alignment horizontal="left" vertical="center"/>
    </xf>
    <xf numFmtId="0" fontId="46" fillId="25" borderId="0" xfId="63" applyFont="1" applyFill="1" applyBorder="1" applyAlignment="1">
      <alignment horizontal="left" vertical="center" wrapText="1"/>
    </xf>
    <xf numFmtId="0" fontId="15" fillId="25" borderId="0" xfId="70" applyFont="1" applyFill="1" applyBorder="1" applyAlignment="1">
      <alignment vertical="center"/>
    </xf>
    <xf numFmtId="4" fontId="6" fillId="25" borderId="0" xfId="63" applyNumberFormat="1" applyFont="1" applyFill="1" applyBorder="1" applyAlignment="1">
      <alignment horizontal="left" vertical="center" wrapText="1"/>
    </xf>
    <xf numFmtId="0" fontId="6" fillId="26" borderId="0" xfId="70" applyFont="1" applyFill="1" applyBorder="1" applyAlignment="1">
      <alignment vertical="center" wrapText="1"/>
    </xf>
    <xf numFmtId="0" fontId="6" fillId="25" borderId="0" xfId="70" applyFont="1" applyFill="1" applyBorder="1" applyAlignment="1">
      <alignment vertical="center" wrapText="1"/>
    </xf>
    <xf numFmtId="0" fontId="44" fillId="25" borderId="0" xfId="70" applyFont="1" applyFill="1" applyAlignment="1">
      <alignment vertical="center"/>
    </xf>
    <xf numFmtId="0" fontId="44" fillId="25" borderId="20" xfId="70" applyFont="1" applyFill="1" applyBorder="1" applyAlignment="1">
      <alignment vertical="center"/>
    </xf>
    <xf numFmtId="0" fontId="11" fillId="25" borderId="0" xfId="63" applyFont="1" applyFill="1" applyBorder="1" applyAlignment="1">
      <alignment horizontal="left" vertical="center" wrapText="1"/>
    </xf>
    <xf numFmtId="0" fontId="44" fillId="0" borderId="0" xfId="70" applyFont="1" applyAlignment="1">
      <alignment vertical="center"/>
    </xf>
    <xf numFmtId="0" fontId="11" fillId="24" borderId="0" xfId="40" applyFont="1" applyFill="1" applyBorder="1" applyAlignment="1">
      <alignment horizontal="left" vertical="center"/>
    </xf>
    <xf numFmtId="0" fontId="6" fillId="25" borderId="0" xfId="70" applyFont="1" applyFill="1" applyAlignment="1">
      <alignment vertical="center"/>
    </xf>
    <xf numFmtId="0" fontId="6" fillId="25" borderId="20" xfId="70" applyFont="1" applyFill="1" applyBorder="1" applyAlignment="1">
      <alignment vertical="center"/>
    </xf>
    <xf numFmtId="0" fontId="6" fillId="25" borderId="0" xfId="70" applyFont="1" applyFill="1" applyBorder="1" applyAlignment="1">
      <alignment vertical="center"/>
    </xf>
    <xf numFmtId="0" fontId="6" fillId="0" borderId="0" xfId="70" applyFont="1" applyAlignment="1">
      <alignment vertical="center"/>
    </xf>
    <xf numFmtId="0" fontId="11" fillId="27" borderId="0" xfId="40" applyFont="1" applyFill="1" applyBorder="1" applyAlignment="1">
      <alignment vertical="center"/>
    </xf>
    <xf numFmtId="4" fontId="6" fillId="26" borderId="0" xfId="63" applyNumberFormat="1" applyFont="1" applyFill="1" applyBorder="1" applyAlignment="1">
      <alignment horizontal="left" vertical="center" wrapText="1"/>
    </xf>
    <xf numFmtId="0" fontId="11" fillId="27" borderId="0" xfId="66" applyFont="1" applyFill="1" applyBorder="1" applyAlignment="1">
      <alignment horizontal="left" vertical="center"/>
    </xf>
    <xf numFmtId="0" fontId="6" fillId="26" borderId="0" xfId="70" applyFont="1" applyFill="1" applyAlignment="1">
      <alignment vertical="center" wrapText="1"/>
    </xf>
    <xf numFmtId="0" fontId="6" fillId="26" borderId="0" xfId="63" applyFont="1" applyFill="1" applyBorder="1" applyAlignment="1">
      <alignment horizontal="left" vertical="center" wrapText="1"/>
    </xf>
    <xf numFmtId="0" fontId="6" fillId="26" borderId="0" xfId="70" quotePrefix="1" applyFont="1" applyFill="1" applyBorder="1" applyAlignment="1">
      <alignment vertical="center" wrapText="1"/>
    </xf>
    <xf numFmtId="0" fontId="6" fillId="25" borderId="0" xfId="70" quotePrefix="1" applyFont="1" applyFill="1" applyBorder="1" applyAlignment="1">
      <alignment vertical="center" wrapText="1"/>
    </xf>
    <xf numFmtId="0" fontId="15" fillId="40" borderId="0" xfId="61" applyFont="1" applyFill="1" applyBorder="1" applyAlignment="1">
      <alignment horizontal="left" indent="1"/>
    </xf>
    <xf numFmtId="3" fontId="19" fillId="40" borderId="0" xfId="61" applyNumberFormat="1" applyFont="1" applyFill="1" applyBorder="1" applyAlignment="1">
      <alignment horizontal="center" wrapText="1"/>
    </xf>
    <xf numFmtId="0" fontId="15" fillId="40" borderId="0" xfId="61" applyFont="1" applyFill="1" applyBorder="1" applyAlignment="1"/>
    <xf numFmtId="0" fontId="44" fillId="25" borderId="0" xfId="70" applyFont="1" applyFill="1" applyProtection="1">
      <protection locked="0"/>
    </xf>
    <xf numFmtId="0" fontId="14" fillId="26" borderId="62" xfId="70" applyFont="1" applyFill="1" applyBorder="1" applyAlignment="1"/>
    <xf numFmtId="0" fontId="5" fillId="26" borderId="0" xfId="62" applyFill="1"/>
    <xf numFmtId="0" fontId="48" fillId="26" borderId="0" xfId="62" applyFont="1" applyFill="1"/>
    <xf numFmtId="0" fontId="44" fillId="25" borderId="19" xfId="70" applyFont="1" applyFill="1" applyBorder="1" applyProtection="1">
      <protection locked="0"/>
    </xf>
    <xf numFmtId="0" fontId="44" fillId="25" borderId="0" xfId="70" applyFont="1" applyFill="1" applyBorder="1" applyProtection="1">
      <protection locked="0"/>
    </xf>
    <xf numFmtId="0" fontId="19" fillId="24" borderId="0" xfId="40" applyFont="1" applyFill="1" applyBorder="1" applyProtection="1">
      <protection locked="0"/>
    </xf>
    <xf numFmtId="0" fontId="15" fillId="24" borderId="0" xfId="40" applyFont="1" applyFill="1" applyBorder="1" applyProtection="1">
      <protection locked="0"/>
    </xf>
    <xf numFmtId="167" fontId="15" fillId="25" borderId="0" xfId="70" applyNumberFormat="1" applyFont="1" applyFill="1" applyBorder="1" applyAlignment="1" applyProtection="1">
      <alignment horizontal="right"/>
      <protection locked="0"/>
    </xf>
    <xf numFmtId="0" fontId="9" fillId="25" borderId="0" xfId="70" applyFont="1" applyFill="1" applyBorder="1" applyProtection="1">
      <protection locked="0"/>
    </xf>
    <xf numFmtId="0" fontId="12" fillId="25" borderId="0" xfId="0" applyFont="1" applyFill="1" applyBorder="1" applyAlignment="1">
      <alignment horizontal="left" vertical="center"/>
    </xf>
    <xf numFmtId="49" fontId="53" fillId="37" borderId="0" xfId="40" applyNumberFormat="1" applyFont="1" applyFill="1" applyBorder="1" applyAlignment="1">
      <alignment horizontal="center" vertical="center" readingOrder="1"/>
    </xf>
    <xf numFmtId="2" fontId="45" fillId="26" borderId="0" xfId="70" applyNumberFormat="1" applyFont="1" applyFill="1" applyBorder="1" applyAlignment="1">
      <alignment horizontal="center"/>
    </xf>
    <xf numFmtId="0" fontId="14" fillId="25" borderId="0" xfId="0" applyFont="1" applyFill="1" applyBorder="1" applyAlignment="1">
      <alignment horizontal="center"/>
    </xf>
    <xf numFmtId="0" fontId="14" fillId="25" borderId="0" xfId="0" applyFont="1" applyFill="1" applyBorder="1" applyAlignment="1">
      <alignment horizontal="center"/>
    </xf>
    <xf numFmtId="0" fontId="83" fillId="26" borderId="0" xfId="62" applyFont="1" applyFill="1" applyBorder="1" applyAlignment="1">
      <alignment horizontal="center" vertical="center"/>
    </xf>
    <xf numFmtId="1" fontId="73" fillId="25" borderId="0" xfId="62" applyNumberFormat="1" applyFont="1" applyFill="1" applyBorder="1" applyAlignment="1">
      <alignment horizontal="right"/>
    </xf>
    <xf numFmtId="3" fontId="73" fillId="25" borderId="0" xfId="62" applyNumberFormat="1" applyFont="1" applyFill="1" applyBorder="1" applyAlignment="1">
      <alignment horizontal="right"/>
    </xf>
    <xf numFmtId="0" fontId="48" fillId="0" borderId="0" xfId="62" applyFont="1" applyFill="1" applyBorder="1"/>
    <xf numFmtId="0" fontId="59" fillId="0" borderId="0" xfId="62" applyFont="1" applyFill="1" applyBorder="1" applyAlignment="1"/>
    <xf numFmtId="0" fontId="48" fillId="26" borderId="0" xfId="62" applyFont="1" applyFill="1" applyBorder="1"/>
    <xf numFmtId="0" fontId="14" fillId="26" borderId="0" xfId="62" applyFont="1" applyFill="1" applyBorder="1" applyAlignment="1">
      <alignment horizontal="left" indent="1"/>
    </xf>
    <xf numFmtId="0" fontId="5" fillId="26" borderId="0" xfId="62" applyFill="1" applyBorder="1"/>
    <xf numFmtId="0" fontId="73" fillId="26" borderId="0" xfId="62" applyFont="1" applyFill="1" applyBorder="1" applyAlignment="1">
      <alignment horizontal="left"/>
    </xf>
    <xf numFmtId="3" fontId="43" fillId="26" borderId="0" xfId="62" applyNumberFormat="1" applyFont="1" applyFill="1" applyBorder="1" applyAlignment="1">
      <alignment horizontal="right"/>
    </xf>
    <xf numFmtId="0" fontId="32" fillId="26" borderId="0" xfId="40" applyFont="1" applyFill="1" applyBorder="1"/>
    <xf numFmtId="0" fontId="19" fillId="26" borderId="0" xfId="62" applyFont="1" applyFill="1" applyBorder="1" applyAlignment="1">
      <alignment horizontal="justify" wrapText="1"/>
    </xf>
    <xf numFmtId="0" fontId="62" fillId="26" borderId="0" xfId="62" applyFont="1" applyFill="1" applyBorder="1" applyAlignment="1">
      <alignment horizontal="left" vertical="center" indent="1"/>
    </xf>
    <xf numFmtId="0" fontId="60" fillId="26" borderId="0" xfId="62" applyFont="1" applyFill="1" applyBorder="1" applyAlignment="1">
      <alignment vertical="center"/>
    </xf>
    <xf numFmtId="0" fontId="59" fillId="26" borderId="0" xfId="62" applyFont="1" applyFill="1" applyBorder="1" applyAlignment="1">
      <alignment vertical="center"/>
    </xf>
    <xf numFmtId="1" fontId="14" fillId="26" borderId="0" xfId="40" applyNumberFormat="1" applyFont="1" applyFill="1" applyBorder="1" applyAlignment="1">
      <alignment horizontal="center" wrapText="1"/>
    </xf>
    <xf numFmtId="164" fontId="14" fillId="26" borderId="0" xfId="40" applyNumberFormat="1" applyFont="1" applyFill="1" applyBorder="1" applyAlignment="1">
      <alignment horizontal="right" wrapText="1" indent="2"/>
    </xf>
    <xf numFmtId="0" fontId="59" fillId="26" borderId="0" xfId="62" applyFont="1" applyFill="1" applyBorder="1"/>
    <xf numFmtId="1" fontId="73" fillId="25" borderId="0" xfId="62" applyNumberFormat="1" applyFont="1" applyFill="1" applyBorder="1" applyAlignment="1">
      <alignment horizontal="center"/>
    </xf>
    <xf numFmtId="3" fontId="73" fillId="25" borderId="0" xfId="62" applyNumberFormat="1" applyFont="1" applyFill="1" applyBorder="1" applyAlignment="1">
      <alignment horizontal="center"/>
    </xf>
    <xf numFmtId="3" fontId="14" fillId="25" borderId="0" xfId="62" applyNumberFormat="1" applyFont="1" applyFill="1" applyBorder="1" applyAlignment="1">
      <alignment horizontal="center"/>
    </xf>
    <xf numFmtId="0" fontId="14" fillId="26" borderId="0" xfId="0" applyFont="1" applyFill="1" applyBorder="1" applyAlignment="1">
      <alignment horizontal="center"/>
    </xf>
    <xf numFmtId="1" fontId="73" fillId="26" borderId="0" xfId="62" applyNumberFormat="1" applyFont="1" applyFill="1" applyBorder="1" applyAlignment="1">
      <alignment horizontal="right"/>
    </xf>
    <xf numFmtId="3" fontId="14" fillId="26" borderId="0" xfId="62" applyNumberFormat="1" applyFont="1" applyFill="1" applyBorder="1" applyAlignment="1">
      <alignment horizontal="right" indent="2"/>
    </xf>
    <xf numFmtId="3" fontId="73" fillId="26" borderId="0" xfId="62" applyNumberFormat="1" applyFont="1" applyFill="1" applyBorder="1" applyAlignment="1">
      <alignment horizontal="right"/>
    </xf>
    <xf numFmtId="3" fontId="14" fillId="26" borderId="0" xfId="62" applyNumberFormat="1" applyFont="1" applyFill="1" applyBorder="1" applyAlignment="1">
      <alignment horizontal="right"/>
    </xf>
    <xf numFmtId="1" fontId="14" fillId="26" borderId="63" xfId="0" applyNumberFormat="1" applyFont="1" applyFill="1" applyBorder="1" applyAlignment="1"/>
    <xf numFmtId="1" fontId="73" fillId="26" borderId="0" xfId="62" applyNumberFormat="1" applyFont="1" applyFill="1" applyBorder="1" applyAlignment="1"/>
    <xf numFmtId="3" fontId="73" fillId="26" borderId="0" xfId="62" applyNumberFormat="1" applyFont="1" applyFill="1" applyBorder="1" applyAlignment="1"/>
    <xf numFmtId="1" fontId="14" fillId="26" borderId="63" xfId="0" applyNumberFormat="1" applyFont="1" applyFill="1" applyBorder="1" applyAlignment="1">
      <alignment horizontal="center"/>
    </xf>
    <xf numFmtId="1" fontId="73" fillId="26" borderId="0" xfId="62" applyNumberFormat="1" applyFont="1" applyFill="1" applyBorder="1" applyAlignment="1">
      <alignment horizontal="center"/>
    </xf>
    <xf numFmtId="3" fontId="14" fillId="26" borderId="0" xfId="62" applyNumberFormat="1" applyFont="1" applyFill="1" applyBorder="1" applyAlignment="1">
      <alignment horizontal="center"/>
    </xf>
    <xf numFmtId="3" fontId="73" fillId="26" borderId="0" xfId="62" applyNumberFormat="1" applyFont="1" applyFill="1" applyBorder="1" applyAlignment="1">
      <alignment horizontal="center"/>
    </xf>
    <xf numFmtId="1" fontId="14" fillId="25" borderId="63" xfId="0" applyNumberFormat="1" applyFont="1" applyFill="1" applyBorder="1" applyAlignment="1">
      <alignment horizontal="center"/>
    </xf>
    <xf numFmtId="3" fontId="73" fillId="25" borderId="0" xfId="62" applyNumberFormat="1" applyFont="1" applyFill="1" applyBorder="1" applyAlignment="1"/>
    <xf numFmtId="1" fontId="14" fillId="25" borderId="63" xfId="0" applyNumberFormat="1" applyFont="1" applyFill="1" applyBorder="1" applyAlignment="1">
      <alignment horizontal="right"/>
    </xf>
    <xf numFmtId="0" fontId="14" fillId="25" borderId="0" xfId="0" applyFont="1" applyFill="1" applyBorder="1" applyAlignment="1">
      <alignment horizontal="right"/>
    </xf>
    <xf numFmtId="3" fontId="6" fillId="26" borderId="0" xfId="70" applyNumberFormat="1" applyFont="1" applyFill="1" applyBorder="1"/>
    <xf numFmtId="0" fontId="79" fillId="26" borderId="0" xfId="70" applyFont="1" applyFill="1" applyBorder="1" applyAlignment="1">
      <alignment horizontal="left" vertical="center"/>
    </xf>
    <xf numFmtId="3" fontId="15" fillId="26" borderId="0" xfId="70" applyNumberFormat="1" applyFont="1" applyFill="1" applyBorder="1" applyAlignment="1">
      <alignment horizontal="right"/>
    </xf>
    <xf numFmtId="0" fontId="19" fillId="25" borderId="64" xfId="62" applyFont="1" applyFill="1" applyBorder="1" applyAlignment="1">
      <alignment vertical="top"/>
    </xf>
    <xf numFmtId="0" fontId="78" fillId="26" borderId="65" xfId="0" applyFont="1" applyFill="1" applyBorder="1" applyAlignment="1">
      <alignment horizontal="left" vertical="center" wrapText="1"/>
    </xf>
    <xf numFmtId="0" fontId="78" fillId="26" borderId="0" xfId="0" applyFont="1" applyFill="1" applyBorder="1" applyAlignment="1">
      <alignment horizontal="left" vertical="center" wrapText="1"/>
    </xf>
    <xf numFmtId="1" fontId="14" fillId="26" borderId="63" xfId="0" applyNumberFormat="1" applyFont="1" applyFill="1" applyBorder="1" applyAlignment="1">
      <alignment horizontal="right"/>
    </xf>
    <xf numFmtId="0" fontId="14" fillId="26" borderId="0" xfId="0" applyFont="1" applyFill="1" applyBorder="1" applyAlignment="1">
      <alignment horizontal="right"/>
    </xf>
    <xf numFmtId="0" fontId="86" fillId="26" borderId="0" xfId="62" applyFont="1" applyFill="1" applyAlignment="1">
      <alignment horizontal="center"/>
    </xf>
    <xf numFmtId="0" fontId="73" fillId="26" borderId="0" xfId="62" applyFont="1" applyFill="1"/>
    <xf numFmtId="0" fontId="90" fillId="25" borderId="24" xfId="62" applyFont="1" applyFill="1" applyBorder="1" applyAlignment="1">
      <alignment horizontal="left" vertical="center" indent="1"/>
    </xf>
    <xf numFmtId="0" fontId="101" fillId="25" borderId="26" xfId="62" applyFont="1" applyFill="1" applyBorder="1" applyAlignment="1">
      <alignment vertical="center"/>
    </xf>
    <xf numFmtId="0" fontId="101" fillId="25" borderId="25" xfId="62" applyFont="1" applyFill="1" applyBorder="1" applyAlignment="1">
      <alignment vertical="center"/>
    </xf>
    <xf numFmtId="3" fontId="15" fillId="25" borderId="0" xfId="62" applyNumberFormat="1" applyFont="1" applyFill="1" applyBorder="1" applyAlignment="1">
      <alignment horizontal="center"/>
    </xf>
    <xf numFmtId="3" fontId="15" fillId="25" borderId="0" xfId="62" applyNumberFormat="1" applyFont="1" applyFill="1" applyBorder="1" applyAlignment="1">
      <alignment horizontal="right"/>
    </xf>
    <xf numFmtId="3" fontId="15" fillId="26" borderId="0" xfId="62" applyNumberFormat="1" applyFont="1" applyFill="1" applyBorder="1" applyAlignment="1"/>
    <xf numFmtId="3" fontId="15" fillId="26" borderId="0" xfId="62" applyNumberFormat="1" applyFont="1" applyFill="1" applyBorder="1" applyAlignment="1">
      <alignment horizontal="center"/>
    </xf>
    <xf numFmtId="3" fontId="15" fillId="26" borderId="0" xfId="62" applyNumberFormat="1" applyFont="1" applyFill="1" applyBorder="1" applyAlignment="1">
      <alignment horizontal="right"/>
    </xf>
    <xf numFmtId="3" fontId="15" fillId="25" borderId="0" xfId="62" applyNumberFormat="1" applyFont="1" applyFill="1" applyBorder="1" applyAlignment="1"/>
    <xf numFmtId="165" fontId="5" fillId="0" borderId="0" xfId="70" applyNumberFormat="1" applyFill="1"/>
    <xf numFmtId="0" fontId="14" fillId="26" borderId="11" xfId="0" applyFont="1" applyFill="1" applyBorder="1" applyAlignment="1">
      <alignment horizontal="center"/>
    </xf>
    <xf numFmtId="0" fontId="73" fillId="25" borderId="0" xfId="70" applyFont="1" applyFill="1" applyBorder="1" applyAlignment="1">
      <alignment horizontal="left"/>
    </xf>
    <xf numFmtId="0" fontId="15" fillId="25" borderId="0" xfId="70" applyNumberFormat="1" applyFont="1" applyFill="1" applyBorder="1" applyAlignment="1">
      <alignment horizontal="right"/>
    </xf>
    <xf numFmtId="0" fontId="14" fillId="25" borderId="0" xfId="70" applyFont="1" applyFill="1" applyBorder="1" applyAlignment="1">
      <alignment horizontal="left"/>
    </xf>
    <xf numFmtId="0" fontId="12" fillId="25" borderId="23" xfId="70" applyFont="1" applyFill="1" applyBorder="1" applyAlignment="1">
      <alignment horizontal="left"/>
    </xf>
    <xf numFmtId="0" fontId="12" fillId="25" borderId="22" xfId="70" applyFont="1" applyFill="1" applyBorder="1" applyAlignment="1">
      <alignment horizontal="left"/>
    </xf>
    <xf numFmtId="0" fontId="5" fillId="26" borderId="0" xfId="62" applyFill="1" applyBorder="1" applyAlignment="1">
      <alignment vertical="center"/>
    </xf>
    <xf numFmtId="0" fontId="5" fillId="25" borderId="19" xfId="62" applyFill="1" applyBorder="1" applyAlignment="1">
      <alignment vertical="center"/>
    </xf>
    <xf numFmtId="0" fontId="5" fillId="0" borderId="0" xfId="62" applyFill="1" applyBorder="1" applyAlignment="1">
      <alignment vertical="center"/>
    </xf>
    <xf numFmtId="0" fontId="59" fillId="25" borderId="0" xfId="62" applyFont="1" applyFill="1" applyAlignment="1">
      <alignment vertical="center"/>
    </xf>
    <xf numFmtId="0" fontId="14" fillId="25" borderId="0" xfId="62" applyFont="1" applyFill="1" applyBorder="1" applyAlignment="1">
      <alignment horizontal="left" vertical="center"/>
    </xf>
    <xf numFmtId="0" fontId="14" fillId="25" borderId="0" xfId="62" applyFont="1" applyFill="1" applyBorder="1" applyAlignment="1">
      <alignment horizontal="justify" vertical="center"/>
    </xf>
    <xf numFmtId="3" fontId="15" fillId="25" borderId="0" xfId="62" applyNumberFormat="1" applyFont="1" applyFill="1" applyBorder="1" applyAlignment="1">
      <alignment vertical="center"/>
    </xf>
    <xf numFmtId="0" fontId="14" fillId="25" borderId="0" xfId="62" applyFont="1" applyFill="1" applyBorder="1" applyAlignment="1">
      <alignment horizontal="left"/>
    </xf>
    <xf numFmtId="0" fontId="86" fillId="26" borderId="0" xfId="62" applyFont="1" applyFill="1" applyAlignment="1">
      <alignment horizontal="center" vertical="center"/>
    </xf>
    <xf numFmtId="3" fontId="15" fillId="25" borderId="0" xfId="62" applyNumberFormat="1" applyFont="1" applyFill="1" applyBorder="1" applyAlignment="1">
      <alignment horizontal="center" vertical="center"/>
    </xf>
    <xf numFmtId="3" fontId="15" fillId="25" borderId="0" xfId="62" applyNumberFormat="1" applyFont="1" applyFill="1" applyBorder="1" applyAlignment="1">
      <alignment horizontal="right" vertical="center"/>
    </xf>
    <xf numFmtId="3" fontId="15" fillId="26" borderId="0" xfId="62" applyNumberFormat="1" applyFont="1" applyFill="1" applyBorder="1" applyAlignment="1">
      <alignment vertical="center"/>
    </xf>
    <xf numFmtId="3" fontId="15" fillId="26" borderId="0" xfId="62" applyNumberFormat="1" applyFont="1" applyFill="1" applyBorder="1" applyAlignment="1">
      <alignment horizontal="center" vertical="center"/>
    </xf>
    <xf numFmtId="3" fontId="15" fillId="26" borderId="0" xfId="62" applyNumberFormat="1" applyFont="1" applyFill="1" applyBorder="1" applyAlignment="1">
      <alignment horizontal="right" vertical="center"/>
    </xf>
    <xf numFmtId="164" fontId="15" fillId="27" borderId="20" xfId="40" applyNumberFormat="1" applyFont="1" applyFill="1" applyBorder="1" applyAlignment="1">
      <alignment horizontal="center" readingOrder="1"/>
    </xf>
    <xf numFmtId="164" fontId="15" fillId="27" borderId="0" xfId="40" applyNumberFormat="1" applyFont="1" applyFill="1" applyBorder="1" applyAlignment="1">
      <alignment horizontal="center" readingOrder="1"/>
    </xf>
    <xf numFmtId="0" fontId="73" fillId="25" borderId="0" xfId="70" applyFont="1" applyFill="1" applyBorder="1" applyAlignment="1">
      <alignment horizontal="left"/>
    </xf>
    <xf numFmtId="0" fontId="73" fillId="26" borderId="0" xfId="70" applyFont="1" applyFill="1" applyBorder="1" applyAlignment="1">
      <alignment horizontal="left"/>
    </xf>
    <xf numFmtId="0" fontId="14" fillId="25" borderId="0" xfId="70" applyFont="1" applyFill="1" applyBorder="1" applyAlignment="1">
      <alignment horizontal="left"/>
    </xf>
    <xf numFmtId="0" fontId="12" fillId="25" borderId="22" xfId="70" applyFont="1" applyFill="1" applyBorder="1" applyAlignment="1">
      <alignment horizontal="left"/>
    </xf>
    <xf numFmtId="0" fontId="19" fillId="24" borderId="0" xfId="40" applyFont="1" applyFill="1" applyBorder="1" applyAlignment="1" applyProtection="1">
      <alignment horizontal="left"/>
    </xf>
    <xf numFmtId="49" fontId="14" fillId="25" borderId="12" xfId="62" applyNumberFormat="1" applyFont="1" applyFill="1" applyBorder="1" applyAlignment="1">
      <alignment horizontal="center" vertical="center" wrapText="1"/>
    </xf>
    <xf numFmtId="0" fontId="14" fillId="25" borderId="57" xfId="62" applyFont="1" applyFill="1" applyBorder="1" applyAlignment="1">
      <alignment horizontal="center"/>
    </xf>
    <xf numFmtId="0" fontId="14" fillId="25" borderId="0" xfId="70" applyFont="1" applyFill="1" applyBorder="1" applyAlignment="1">
      <alignment horizontal="left"/>
    </xf>
    <xf numFmtId="165" fontId="12" fillId="26" borderId="0" xfId="70" applyNumberFormat="1" applyFont="1" applyFill="1" applyBorder="1" applyAlignment="1">
      <alignment horizontal="center" vertical="center"/>
    </xf>
    <xf numFmtId="0" fontId="14" fillId="25" borderId="12" xfId="70" applyFont="1" applyFill="1" applyBorder="1" applyAlignment="1">
      <alignment horizontal="center"/>
    </xf>
    <xf numFmtId="0" fontId="50" fillId="25" borderId="0" xfId="70" applyFont="1" applyFill="1" applyAlignment="1">
      <alignment vertical="center"/>
    </xf>
    <xf numFmtId="0" fontId="50" fillId="25" borderId="20" xfId="70" applyFont="1" applyFill="1" applyBorder="1" applyAlignment="1">
      <alignment vertical="center"/>
    </xf>
    <xf numFmtId="0" fontId="9" fillId="25" borderId="0" xfId="70" applyFont="1" applyFill="1" applyBorder="1" applyAlignment="1">
      <alignment vertical="center"/>
    </xf>
    <xf numFmtId="0" fontId="50" fillId="25" borderId="0" xfId="70" applyFont="1" applyFill="1" applyBorder="1" applyAlignment="1">
      <alignment vertical="center"/>
    </xf>
    <xf numFmtId="0" fontId="50" fillId="0" borderId="0" xfId="70" applyFont="1" applyAlignment="1">
      <alignment vertical="center"/>
    </xf>
    <xf numFmtId="1" fontId="84" fillId="26" borderId="0" xfId="70" applyNumberFormat="1" applyFont="1" applyFill="1" applyBorder="1" applyAlignment="1">
      <alignment horizontal="right" vertical="center"/>
    </xf>
    <xf numFmtId="167" fontId="5" fillId="0" borderId="0" xfId="70" applyNumberFormat="1" applyFill="1"/>
    <xf numFmtId="0" fontId="16" fillId="0" borderId="0" xfId="70" applyFont="1" applyAlignment="1"/>
    <xf numFmtId="164" fontId="59" fillId="0" borderId="0" xfId="70" applyNumberFormat="1" applyFont="1" applyFill="1"/>
    <xf numFmtId="168" fontId="5" fillId="0" borderId="0" xfId="70" applyNumberFormat="1" applyFill="1"/>
    <xf numFmtId="0" fontId="5" fillId="0" borderId="0" xfId="219" applyFont="1"/>
    <xf numFmtId="0" fontId="8" fillId="25" borderId="0" xfId="0" applyFont="1" applyFill="1" applyBorder="1"/>
    <xf numFmtId="0" fontId="14" fillId="25" borderId="0" xfId="0" applyFont="1" applyFill="1" applyBorder="1" applyAlignment="1">
      <alignment horizontal="center"/>
    </xf>
    <xf numFmtId="0" fontId="56" fillId="26" borderId="0" xfId="62" applyFont="1" applyFill="1" applyBorder="1"/>
    <xf numFmtId="0" fontId="14" fillId="26" borderId="51" xfId="70" applyFont="1" applyFill="1" applyBorder="1" applyAlignment="1"/>
    <xf numFmtId="0" fontId="14" fillId="25" borderId="68" xfId="62" applyFont="1" applyFill="1" applyBorder="1" applyAlignment="1">
      <alignment horizontal="center"/>
    </xf>
    <xf numFmtId="167" fontId="15" fillId="27" borderId="68" xfId="40" applyNumberFormat="1" applyFont="1" applyFill="1" applyBorder="1" applyAlignment="1">
      <alignment horizontal="right" wrapText="1" indent="1"/>
    </xf>
    <xf numFmtId="167" fontId="73" fillId="26" borderId="0" xfId="62" applyNumberFormat="1" applyFont="1" applyFill="1" applyBorder="1" applyAlignment="1">
      <alignment horizontal="right" indent="1"/>
    </xf>
    <xf numFmtId="165" fontId="6" fillId="25" borderId="0" xfId="0" applyNumberFormat="1" applyFont="1" applyFill="1" applyBorder="1" applyAlignment="1">
      <alignment horizontal="right" indent="1"/>
    </xf>
    <xf numFmtId="167" fontId="73" fillId="27" borderId="69" xfId="40" applyNumberFormat="1" applyFont="1" applyFill="1" applyBorder="1" applyAlignment="1">
      <alignment horizontal="right" wrapText="1" indent="1"/>
    </xf>
    <xf numFmtId="167" fontId="15" fillId="27" borderId="69" xfId="40" applyNumberFormat="1" applyFont="1" applyFill="1" applyBorder="1" applyAlignment="1">
      <alignment horizontal="right" wrapText="1" indent="1"/>
    </xf>
    <xf numFmtId="167" fontId="15" fillId="27" borderId="69" xfId="40" applyNumberFormat="1" applyFont="1" applyFill="1" applyBorder="1" applyAlignment="1">
      <alignment horizontal="center" wrapText="1"/>
    </xf>
    <xf numFmtId="165" fontId="73" fillId="27" borderId="69" xfId="58" applyNumberFormat="1" applyFont="1" applyFill="1" applyBorder="1" applyAlignment="1">
      <alignment horizontal="right" wrapText="1" indent="1"/>
    </xf>
    <xf numFmtId="165" fontId="15" fillId="27" borderId="69" xfId="40" applyNumberFormat="1" applyFont="1" applyFill="1" applyBorder="1" applyAlignment="1">
      <alignment horizontal="right" wrapText="1" indent="1"/>
    </xf>
    <xf numFmtId="2" fontId="15" fillId="27" borderId="69" xfId="40" applyNumberFormat="1" applyFont="1" applyFill="1" applyBorder="1" applyAlignment="1">
      <alignment horizontal="right" wrapText="1" indent="1"/>
    </xf>
    <xf numFmtId="167" fontId="73" fillId="27" borderId="68" xfId="40" applyNumberFormat="1" applyFont="1" applyFill="1" applyBorder="1" applyAlignment="1">
      <alignment horizontal="right" wrapText="1" indent="1"/>
    </xf>
    <xf numFmtId="0" fontId="70" fillId="0" borderId="0" xfId="70" applyFont="1"/>
    <xf numFmtId="3" fontId="70" fillId="0" borderId="0" xfId="70" applyNumberFormat="1" applyFont="1"/>
    <xf numFmtId="0" fontId="70" fillId="0" borderId="0" xfId="70" applyFont="1" applyAlignment="1">
      <alignment vertical="center"/>
    </xf>
    <xf numFmtId="0" fontId="70" fillId="0" borderId="0" xfId="70" applyFont="1" applyAlignment="1"/>
    <xf numFmtId="0" fontId="70" fillId="0" borderId="0" xfId="62" applyFont="1"/>
    <xf numFmtId="0" fontId="20" fillId="25" borderId="0" xfId="0" applyFont="1" applyFill="1" applyBorder="1" applyAlignment="1"/>
    <xf numFmtId="164" fontId="15" fillId="24" borderId="0" xfId="40" applyNumberFormat="1" applyFont="1" applyFill="1" applyBorder="1" applyAlignment="1">
      <alignment wrapText="1"/>
    </xf>
    <xf numFmtId="0" fontId="15" fillId="25" borderId="0" xfId="0" applyFont="1" applyFill="1" applyBorder="1" applyAlignment="1">
      <alignment horizontal="left" indent="4"/>
    </xf>
    <xf numFmtId="0" fontId="15" fillId="26" borderId="0" xfId="0" applyFont="1" applyFill="1" applyBorder="1"/>
    <xf numFmtId="0" fontId="14" fillId="25" borderId="0" xfId="0" applyFont="1" applyFill="1" applyBorder="1" applyAlignment="1"/>
    <xf numFmtId="0" fontId="14" fillId="25" borderId="0" xfId="0" applyFont="1" applyFill="1" applyBorder="1" applyAlignment="1">
      <alignment horizontal="center"/>
    </xf>
    <xf numFmtId="0" fontId="13" fillId="25" borderId="0" xfId="0" applyFont="1" applyFill="1" applyBorder="1"/>
    <xf numFmtId="0" fontId="17" fillId="30" borderId="20" xfId="62" applyFont="1" applyFill="1" applyBorder="1" applyAlignment="1" applyProtection="1">
      <alignment horizontal="center" vertical="center"/>
    </xf>
    <xf numFmtId="165" fontId="48" fillId="0" borderId="0" xfId="0" applyNumberFormat="1" applyFont="1"/>
    <xf numFmtId="0" fontId="96" fillId="35" borderId="0" xfId="68" applyFill="1" applyAlignment="1" applyProtection="1"/>
    <xf numFmtId="174" fontId="15" fillId="36" borderId="0" xfId="62" applyNumberFormat="1" applyFont="1" applyFill="1" applyAlignment="1">
      <alignment horizontal="right" vertical="center" wrapText="1"/>
    </xf>
    <xf numFmtId="174" fontId="15" fillId="26" borderId="0" xfId="62" applyNumberFormat="1" applyFont="1" applyFill="1" applyBorder="1" applyAlignment="1">
      <alignment horizontal="right" vertical="center" wrapText="1"/>
    </xf>
    <xf numFmtId="167" fontId="73" fillId="26" borderId="10" xfId="0" applyNumberFormat="1" applyFont="1" applyFill="1" applyBorder="1" applyAlignment="1">
      <alignment horizontal="right" vertical="center" indent="2"/>
    </xf>
    <xf numFmtId="167" fontId="6" fillId="26" borderId="0" xfId="0" applyNumberFormat="1" applyFont="1" applyFill="1" applyBorder="1" applyAlignment="1">
      <alignment horizontal="right" indent="2"/>
    </xf>
    <xf numFmtId="165" fontId="73" fillId="26" borderId="10" xfId="0" applyNumberFormat="1" applyFont="1" applyFill="1" applyBorder="1" applyAlignment="1">
      <alignment horizontal="right" vertical="center" indent="2"/>
    </xf>
    <xf numFmtId="165" fontId="6" fillId="26" borderId="0" xfId="0" applyNumberFormat="1" applyFont="1" applyFill="1" applyBorder="1" applyAlignment="1">
      <alignment horizontal="right" indent="2"/>
    </xf>
    <xf numFmtId="0" fontId="92" fillId="32" borderId="0" xfId="62" applyFont="1" applyFill="1" applyBorder="1" applyAlignment="1">
      <alignment wrapText="1"/>
    </xf>
    <xf numFmtId="0" fontId="14" fillId="25" borderId="0" xfId="70" applyFont="1" applyFill="1" applyBorder="1" applyAlignment="1">
      <alignment horizontal="left"/>
    </xf>
    <xf numFmtId="167" fontId="6" fillId="26" borderId="0" xfId="0" applyNumberFormat="1" applyFont="1" applyFill="1" applyBorder="1" applyAlignment="1">
      <alignment horizontal="right" indent="1"/>
    </xf>
    <xf numFmtId="1" fontId="70" fillId="0" borderId="0" xfId="70" applyNumberFormat="1" applyFont="1" applyAlignment="1"/>
    <xf numFmtId="0" fontId="16" fillId="25" borderId="0" xfId="70" applyFont="1" applyFill="1" applyAlignment="1"/>
    <xf numFmtId="0" fontId="16" fillId="25" borderId="20" xfId="70" applyFont="1" applyFill="1" applyBorder="1" applyAlignment="1"/>
    <xf numFmtId="0" fontId="16" fillId="25" borderId="0" xfId="70" applyFont="1" applyFill="1" applyBorder="1" applyAlignment="1"/>
    <xf numFmtId="0" fontId="73" fillId="25" borderId="0" xfId="70" applyFont="1" applyFill="1" applyBorder="1" applyAlignment="1">
      <alignment horizontal="left"/>
    </xf>
    <xf numFmtId="0" fontId="12" fillId="25" borderId="22" xfId="70" applyFont="1" applyFill="1" applyBorder="1" applyAlignment="1">
      <alignment horizontal="left"/>
    </xf>
    <xf numFmtId="3" fontId="119" fillId="26" borderId="0" xfId="70" applyNumberFormat="1" applyFont="1" applyFill="1" applyBorder="1" applyAlignment="1">
      <alignment horizontal="right"/>
    </xf>
    <xf numFmtId="1" fontId="119" fillId="26" borderId="0" xfId="70" applyNumberFormat="1" applyFont="1" applyFill="1" applyBorder="1" applyAlignment="1">
      <alignment horizontal="right"/>
    </xf>
    <xf numFmtId="0" fontId="120" fillId="26" borderId="0" xfId="70" applyFont="1" applyFill="1"/>
    <xf numFmtId="2" fontId="121" fillId="26" borderId="0" xfId="70" applyNumberFormat="1" applyFont="1" applyFill="1" applyBorder="1" applyAlignment="1">
      <alignment horizontal="center"/>
    </xf>
    <xf numFmtId="0" fontId="16" fillId="26" borderId="0" xfId="70" applyFont="1" applyFill="1" applyAlignment="1"/>
    <xf numFmtId="0" fontId="120" fillId="26" borderId="0" xfId="70" applyFont="1" applyFill="1" applyBorder="1"/>
    <xf numFmtId="0" fontId="14" fillId="26" borderId="11" xfId="70" applyFont="1" applyFill="1" applyBorder="1" applyAlignment="1">
      <alignment horizontal="center"/>
    </xf>
    <xf numFmtId="173" fontId="6" fillId="25" borderId="0" xfId="70" applyNumberFormat="1" applyFont="1" applyFill="1" applyBorder="1" applyAlignment="1">
      <alignment horizontal="left"/>
    </xf>
    <xf numFmtId="0" fontId="14" fillId="25" borderId="18" xfId="70" applyFont="1" applyFill="1" applyBorder="1" applyAlignment="1">
      <alignment horizontal="left"/>
    </xf>
    <xf numFmtId="0" fontId="12" fillId="25" borderId="23" xfId="70" applyFont="1" applyFill="1" applyBorder="1" applyAlignment="1">
      <alignment horizontal="left"/>
    </xf>
    <xf numFmtId="0" fontId="12" fillId="25" borderId="0" xfId="70" applyFont="1" applyFill="1" applyBorder="1" applyAlignment="1">
      <alignment horizontal="left"/>
    </xf>
    <xf numFmtId="0" fontId="5" fillId="0" borderId="0" xfId="0" applyFont="1"/>
    <xf numFmtId="165" fontId="5" fillId="0" borderId="0" xfId="70" applyNumberFormat="1" applyAlignment="1"/>
    <xf numFmtId="0" fontId="14" fillId="25" borderId="49" xfId="70" applyFont="1" applyFill="1" applyBorder="1" applyAlignment="1">
      <alignment horizontal="center" vertical="center" wrapText="1"/>
    </xf>
    <xf numFmtId="0" fontId="14" fillId="25" borderId="73" xfId="70" applyFont="1" applyFill="1" applyBorder="1" applyAlignment="1">
      <alignment horizontal="center" vertical="center" wrapText="1"/>
    </xf>
    <xf numFmtId="0" fontId="14" fillId="25" borderId="13" xfId="70" applyFont="1" applyFill="1" applyBorder="1" applyAlignment="1">
      <alignment horizontal="center" vertical="center" wrapText="1"/>
    </xf>
    <xf numFmtId="0" fontId="73" fillId="25" borderId="0" xfId="78" applyFont="1" applyFill="1" applyBorder="1" applyAlignment="1">
      <alignment horizontal="left" vertical="center"/>
    </xf>
    <xf numFmtId="171" fontId="73" fillId="26" borderId="49" xfId="70" applyNumberFormat="1" applyFont="1" applyFill="1" applyBorder="1" applyAlignment="1">
      <alignment horizontal="right" vertical="center" wrapText="1"/>
    </xf>
    <xf numFmtId="165" fontId="73" fillId="26" borderId="49" xfId="70" applyNumberFormat="1" applyFont="1" applyFill="1" applyBorder="1" applyAlignment="1">
      <alignment horizontal="right" vertical="center" wrapText="1" indent="2"/>
    </xf>
    <xf numFmtId="3" fontId="73" fillId="26" borderId="0" xfId="70" applyNumberFormat="1" applyFont="1" applyFill="1" applyBorder="1" applyAlignment="1">
      <alignment horizontal="right" vertical="center" wrapText="1"/>
    </xf>
    <xf numFmtId="167" fontId="73" fillId="25" borderId="0" xfId="70" applyNumberFormat="1" applyFont="1" applyFill="1" applyBorder="1" applyAlignment="1">
      <alignment horizontal="right" vertical="center" wrapText="1" indent="2"/>
    </xf>
    <xf numFmtId="171" fontId="11" fillId="26" borderId="0" xfId="70" applyNumberFormat="1" applyFont="1" applyFill="1" applyBorder="1" applyAlignment="1">
      <alignment horizontal="right" vertical="center" wrapText="1"/>
    </xf>
    <xf numFmtId="165" fontId="11" fillId="26" borderId="0" xfId="70" applyNumberFormat="1" applyFont="1" applyFill="1" applyBorder="1" applyAlignment="1">
      <alignment horizontal="right" vertical="center" wrapText="1" indent="2"/>
    </xf>
    <xf numFmtId="3" fontId="11" fillId="26" borderId="0" xfId="70" applyNumberFormat="1" applyFont="1" applyFill="1" applyBorder="1" applyAlignment="1">
      <alignment horizontal="right" vertical="center" wrapText="1"/>
    </xf>
    <xf numFmtId="167" fontId="11" fillId="25" borderId="0" xfId="70" applyNumberFormat="1" applyFont="1" applyFill="1" applyBorder="1" applyAlignment="1">
      <alignment horizontal="right" vertical="center" wrapText="1" indent="2"/>
    </xf>
    <xf numFmtId="171" fontId="6" fillId="26" borderId="0" xfId="70" applyNumberFormat="1" applyFont="1" applyFill="1" applyBorder="1" applyAlignment="1">
      <alignment horizontal="right" vertical="center" wrapText="1"/>
    </xf>
    <xf numFmtId="165" fontId="6" fillId="26" borderId="0" xfId="70" applyNumberFormat="1" applyFont="1" applyFill="1" applyBorder="1" applyAlignment="1">
      <alignment horizontal="right" vertical="center" wrapText="1" indent="2"/>
    </xf>
    <xf numFmtId="3" fontId="6" fillId="26" borderId="0" xfId="70" applyNumberFormat="1" applyFont="1" applyFill="1" applyBorder="1" applyAlignment="1">
      <alignment horizontal="right" vertical="center" wrapText="1"/>
    </xf>
    <xf numFmtId="167" fontId="6" fillId="25" borderId="0" xfId="70" applyNumberFormat="1" applyFont="1" applyFill="1" applyBorder="1" applyAlignment="1">
      <alignment horizontal="right" vertical="center" wrapText="1" indent="2"/>
    </xf>
    <xf numFmtId="171" fontId="11" fillId="26" borderId="0" xfId="70" applyNumberFormat="1" applyFont="1" applyFill="1" applyBorder="1" applyAlignment="1">
      <alignment horizontal="right" vertical="center"/>
    </xf>
    <xf numFmtId="165" fontId="11" fillId="26" borderId="0" xfId="70" applyNumberFormat="1" applyFont="1" applyFill="1" applyBorder="1" applyAlignment="1">
      <alignment horizontal="right" vertical="center" indent="2"/>
    </xf>
    <xf numFmtId="171" fontId="6" fillId="26" borderId="0" xfId="70" applyNumberFormat="1" applyFont="1" applyFill="1" applyBorder="1" applyAlignment="1">
      <alignment horizontal="right" vertical="center"/>
    </xf>
    <xf numFmtId="165" fontId="6" fillId="26" borderId="0" xfId="70" applyNumberFormat="1" applyFont="1" applyFill="1" applyBorder="1" applyAlignment="1">
      <alignment horizontal="right" vertical="center" indent="2"/>
    </xf>
    <xf numFmtId="0" fontId="6" fillId="0" borderId="0" xfId="70" applyFont="1" applyFill="1" applyAlignment="1">
      <alignment vertical="center"/>
    </xf>
    <xf numFmtId="0" fontId="11" fillId="26" borderId="0" xfId="70" applyFont="1" applyFill="1" applyBorder="1" applyAlignment="1">
      <alignment horizontal="right" vertical="center"/>
    </xf>
    <xf numFmtId="0" fontId="6" fillId="0" borderId="0" xfId="70" applyFont="1" applyFill="1" applyAlignment="1">
      <alignment vertical="top"/>
    </xf>
    <xf numFmtId="1" fontId="15" fillId="25" borderId="0" xfId="70" applyNumberFormat="1" applyFont="1" applyFill="1" applyBorder="1" applyAlignment="1">
      <alignment vertical="top"/>
    </xf>
    <xf numFmtId="0" fontId="5" fillId="25" borderId="0" xfId="70" applyNumberFormat="1" applyFont="1" applyFill="1" applyBorder="1" applyAlignment="1">
      <alignment vertical="top"/>
    </xf>
    <xf numFmtId="0" fontId="6" fillId="25" borderId="0" xfId="70" applyFont="1" applyFill="1" applyBorder="1" applyAlignment="1">
      <alignment vertical="top"/>
    </xf>
    <xf numFmtId="0" fontId="8" fillId="0" borderId="0" xfId="70" applyFont="1" applyFill="1" applyBorder="1"/>
    <xf numFmtId="0" fontId="5" fillId="0" borderId="0" xfId="70" applyFill="1" applyBorder="1"/>
    <xf numFmtId="0" fontId="16" fillId="0" borderId="0" xfId="70" applyFont="1" applyFill="1" applyBorder="1"/>
    <xf numFmtId="0" fontId="15" fillId="0" borderId="0" xfId="70" applyFont="1" applyFill="1" applyBorder="1" applyAlignment="1"/>
    <xf numFmtId="49" fontId="15" fillId="0" borderId="0" xfId="70" applyNumberFormat="1" applyFont="1" applyFill="1" applyBorder="1" applyAlignment="1">
      <alignment horizontal="right"/>
    </xf>
    <xf numFmtId="0" fontId="19" fillId="0" borderId="0" xfId="70" applyFont="1" applyFill="1" applyBorder="1" applyAlignment="1">
      <alignment horizontal="right"/>
    </xf>
    <xf numFmtId="0" fontId="123" fillId="25" borderId="0" xfId="68" applyNumberFormat="1" applyFont="1" applyFill="1" applyBorder="1" applyAlignment="1" applyProtection="1">
      <alignment vertical="justify" wrapText="1"/>
      <protection locked="0"/>
    </xf>
    <xf numFmtId="0" fontId="12" fillId="0" borderId="0" xfId="70" applyFont="1" applyAlignment="1">
      <alignment horizontal="left"/>
    </xf>
    <xf numFmtId="2" fontId="73" fillId="24" borderId="0" xfId="40" applyNumberFormat="1" applyFont="1" applyFill="1" applyBorder="1" applyAlignment="1">
      <alignment horizontal="center" vertical="center" wrapText="1"/>
    </xf>
    <xf numFmtId="165" fontId="48" fillId="0" borderId="0" xfId="0" applyNumberFormat="1" applyFont="1" applyFill="1"/>
    <xf numFmtId="177" fontId="26" fillId="27" borderId="0" xfId="220" applyNumberFormat="1" applyFont="1" applyFill="1" applyBorder="1" applyAlignment="1">
      <alignment horizontal="right" wrapText="1" indent="1"/>
    </xf>
    <xf numFmtId="0" fontId="26" fillId="25" borderId="0" xfId="62" applyFont="1" applyFill="1" applyBorder="1" applyAlignment="1">
      <alignment horizontal="left" indent="1"/>
    </xf>
    <xf numFmtId="177" fontId="26" fillId="27" borderId="69" xfId="220" applyNumberFormat="1" applyFont="1" applyFill="1" applyBorder="1" applyAlignment="1">
      <alignment horizontal="right" wrapText="1" indent="1"/>
    </xf>
    <xf numFmtId="167" fontId="5" fillId="0" borderId="0" xfId="62" applyNumberFormat="1"/>
    <xf numFmtId="0" fontId="44" fillId="26" borderId="31" xfId="63" applyFont="1" applyFill="1" applyBorder="1" applyAlignment="1">
      <alignment horizontal="left" vertical="center"/>
    </xf>
    <xf numFmtId="0" fontId="44" fillId="26" borderId="32" xfId="63" applyFont="1" applyFill="1" applyBorder="1" applyAlignment="1">
      <alignment horizontal="left" vertical="center"/>
    </xf>
    <xf numFmtId="0" fontId="124" fillId="0" borderId="0" xfId="0" applyFont="1"/>
    <xf numFmtId="0" fontId="14" fillId="26" borderId="13" xfId="62" applyFont="1" applyFill="1" applyBorder="1" applyAlignment="1">
      <alignment horizontal="center" vertical="center"/>
    </xf>
    <xf numFmtId="49" fontId="53" fillId="27" borderId="0" xfId="40" applyNumberFormat="1" applyFont="1" applyFill="1" applyBorder="1" applyAlignment="1">
      <alignment horizontal="center" vertical="center" readingOrder="1"/>
    </xf>
    <xf numFmtId="0" fontId="14" fillId="25" borderId="58" xfId="0" applyFont="1" applyFill="1" applyBorder="1" applyAlignment="1">
      <alignment horizontal="center"/>
    </xf>
    <xf numFmtId="49" fontId="15" fillId="25" borderId="0" xfId="62" applyNumberFormat="1" applyFont="1" applyFill="1" applyBorder="1" applyAlignment="1">
      <alignment horizontal="right"/>
    </xf>
    <xf numFmtId="0" fontId="127" fillId="25" borderId="0" xfId="68" applyFont="1" applyFill="1" applyBorder="1" applyAlignment="1" applyProtection="1"/>
    <xf numFmtId="0" fontId="118" fillId="24" borderId="0" xfId="40" applyFont="1" applyFill="1" applyBorder="1" applyAlignment="1">
      <alignment horizontal="left" vertical="center" indent="1"/>
    </xf>
    <xf numFmtId="0" fontId="41" fillId="25" borderId="0" xfId="62" applyFont="1" applyFill="1" applyBorder="1"/>
    <xf numFmtId="3" fontId="41" fillId="26" borderId="0" xfId="70" applyNumberFormat="1" applyFont="1" applyFill="1" applyBorder="1" applyAlignment="1">
      <alignment horizontal="right"/>
    </xf>
    <xf numFmtId="3" fontId="41" fillId="27" borderId="0" xfId="40" applyNumberFormat="1" applyFont="1" applyFill="1" applyBorder="1" applyAlignment="1">
      <alignment horizontal="right" wrapText="1"/>
    </xf>
    <xf numFmtId="4" fontId="41" fillId="26" borderId="0" xfId="70" applyNumberFormat="1" applyFont="1" applyFill="1" applyBorder="1" applyAlignment="1">
      <alignment horizontal="right"/>
    </xf>
    <xf numFmtId="0" fontId="126" fillId="26" borderId="0" xfId="70" applyFont="1" applyFill="1" applyBorder="1" applyAlignment="1">
      <alignment horizontal="left"/>
    </xf>
    <xf numFmtId="0" fontId="118" fillId="24" borderId="0" xfId="40" applyFont="1" applyFill="1" applyBorder="1" applyAlignment="1">
      <alignment horizontal="left" indent="1"/>
    </xf>
    <xf numFmtId="0" fontId="128" fillId="25" borderId="19" xfId="70" applyFont="1" applyFill="1" applyBorder="1"/>
    <xf numFmtId="0" fontId="119" fillId="27" borderId="0" xfId="40" applyFont="1" applyFill="1" applyBorder="1" applyAlignment="1"/>
    <xf numFmtId="0" fontId="41" fillId="0" borderId="0" xfId="70" applyFont="1"/>
    <xf numFmtId="0" fontId="51" fillId="25" borderId="0" xfId="70" applyFont="1" applyFill="1" applyBorder="1" applyAlignment="1">
      <alignment vertical="center"/>
    </xf>
    <xf numFmtId="0" fontId="120" fillId="25" borderId="0" xfId="70" applyFont="1" applyFill="1" applyBorder="1"/>
    <xf numFmtId="0" fontId="118" fillId="25" borderId="0" xfId="70" applyFont="1" applyFill="1" applyBorder="1"/>
    <xf numFmtId="3" fontId="118" fillId="27" borderId="0" xfId="40" applyNumberFormat="1" applyFont="1" applyFill="1" applyBorder="1" applyAlignment="1">
      <alignment horizontal="right" wrapText="1"/>
    </xf>
    <xf numFmtId="0" fontId="41" fillId="25" borderId="0" xfId="70" applyFont="1" applyFill="1" applyBorder="1" applyAlignment="1">
      <alignment horizontal="left" indent="2"/>
    </xf>
    <xf numFmtId="3" fontId="41" fillId="26" borderId="0" xfId="70" applyNumberFormat="1" applyFont="1" applyFill="1"/>
    <xf numFmtId="0" fontId="120" fillId="25" borderId="0" xfId="70" applyFont="1" applyFill="1" applyBorder="1" applyAlignment="1">
      <alignment vertical="center"/>
    </xf>
    <xf numFmtId="0" fontId="118" fillId="25" borderId="0" xfId="70" applyFont="1" applyFill="1" applyBorder="1" applyAlignment="1">
      <alignment vertical="center"/>
    </xf>
    <xf numFmtId="3" fontId="41" fillId="26" borderId="0" xfId="40" applyNumberFormat="1" applyFont="1" applyFill="1" applyBorder="1" applyAlignment="1">
      <alignment horizontal="right" wrapText="1"/>
    </xf>
    <xf numFmtId="0" fontId="120" fillId="25" borderId="0" xfId="70" applyFont="1" applyFill="1" applyBorder="1" applyAlignment="1">
      <alignment vertical="top"/>
    </xf>
    <xf numFmtId="0" fontId="119" fillId="25" borderId="0" xfId="70" applyFont="1" applyFill="1" applyBorder="1" applyAlignment="1">
      <alignment horizontal="right"/>
    </xf>
    <xf numFmtId="0" fontId="119" fillId="27" borderId="0" xfId="40" applyFont="1" applyFill="1" applyBorder="1"/>
    <xf numFmtId="0" fontId="14" fillId="25" borderId="12" xfId="62" applyFont="1" applyFill="1" applyBorder="1" applyAlignment="1">
      <alignment horizontal="center"/>
    </xf>
    <xf numFmtId="0" fontId="14" fillId="25" borderId="12" xfId="0" applyFont="1" applyFill="1" applyBorder="1" applyAlignment="1">
      <alignment horizontal="center"/>
    </xf>
    <xf numFmtId="0" fontId="14" fillId="25" borderId="78" xfId="62" applyFont="1" applyFill="1" applyBorder="1" applyAlignment="1">
      <alignment horizontal="center"/>
    </xf>
    <xf numFmtId="0" fontId="14" fillId="25" borderId="79" xfId="62" applyFont="1" applyFill="1" applyBorder="1" applyAlignment="1">
      <alignment horizontal="center"/>
    </xf>
    <xf numFmtId="167" fontId="73" fillId="27" borderId="80" xfId="40" applyNumberFormat="1" applyFont="1" applyFill="1" applyBorder="1" applyAlignment="1">
      <alignment horizontal="right" wrapText="1" indent="1"/>
    </xf>
    <xf numFmtId="167" fontId="15" fillId="27" borderId="80" xfId="40" applyNumberFormat="1" applyFont="1" applyFill="1" applyBorder="1" applyAlignment="1">
      <alignment horizontal="right" wrapText="1" indent="1"/>
    </xf>
    <xf numFmtId="167" fontId="15" fillId="27" borderId="68" xfId="40" applyNumberFormat="1" applyFont="1" applyFill="1" applyBorder="1" applyAlignment="1">
      <alignment horizontal="center" wrapText="1"/>
    </xf>
    <xf numFmtId="167" fontId="15" fillId="27" borderId="80" xfId="40" applyNumberFormat="1" applyFont="1" applyFill="1" applyBorder="1" applyAlignment="1">
      <alignment horizontal="center" wrapText="1"/>
    </xf>
    <xf numFmtId="177" fontId="26" fillId="27" borderId="68" xfId="220" applyNumberFormat="1" applyFont="1" applyFill="1" applyBorder="1" applyAlignment="1">
      <alignment horizontal="center" wrapText="1"/>
    </xf>
    <xf numFmtId="177" fontId="26" fillId="27" borderId="80" xfId="220" applyNumberFormat="1" applyFont="1" applyFill="1" applyBorder="1" applyAlignment="1">
      <alignment horizontal="center" wrapText="1"/>
    </xf>
    <xf numFmtId="165" fontId="73" fillId="27" borderId="68" xfId="58" applyNumberFormat="1" applyFont="1" applyFill="1" applyBorder="1" applyAlignment="1">
      <alignment horizontal="right" wrapText="1" indent="1"/>
    </xf>
    <xf numFmtId="165" fontId="73" fillId="27" borderId="80" xfId="58" applyNumberFormat="1" applyFont="1" applyFill="1" applyBorder="1" applyAlignment="1">
      <alignment horizontal="right" wrapText="1" indent="1"/>
    </xf>
    <xf numFmtId="165" fontId="15" fillId="27" borderId="68" xfId="40" applyNumberFormat="1" applyFont="1" applyFill="1" applyBorder="1" applyAlignment="1">
      <alignment horizontal="right" wrapText="1" indent="1"/>
    </xf>
    <xf numFmtId="165" fontId="15" fillId="27" borderId="80" xfId="40" applyNumberFormat="1" applyFont="1" applyFill="1" applyBorder="1" applyAlignment="1">
      <alignment horizontal="right" wrapText="1" indent="1"/>
    </xf>
    <xf numFmtId="2" fontId="15" fillId="27" borderId="68" xfId="40" applyNumberFormat="1" applyFont="1" applyFill="1" applyBorder="1" applyAlignment="1">
      <alignment horizontal="right" wrapText="1" indent="1"/>
    </xf>
    <xf numFmtId="2" fontId="15" fillId="27" borderId="80" xfId="40" applyNumberFormat="1" applyFont="1" applyFill="1" applyBorder="1" applyAlignment="1">
      <alignment horizontal="right" wrapText="1" indent="1"/>
    </xf>
    <xf numFmtId="49" fontId="14" fillId="25" borderId="57" xfId="62" applyNumberFormat="1" applyFont="1" applyFill="1" applyBorder="1" applyAlignment="1">
      <alignment horizontal="center" vertical="center" wrapText="1"/>
    </xf>
    <xf numFmtId="49" fontId="14" fillId="25" borderId="58" xfId="62" applyNumberFormat="1" applyFont="1" applyFill="1" applyBorder="1" applyAlignment="1">
      <alignment horizontal="center" vertical="center" wrapText="1"/>
    </xf>
    <xf numFmtId="167" fontId="73" fillId="26" borderId="78" xfId="62" applyNumberFormat="1" applyFont="1" applyFill="1" applyBorder="1" applyAlignment="1">
      <alignment horizontal="right" indent="1"/>
    </xf>
    <xf numFmtId="167" fontId="73" fillId="26" borderId="79" xfId="62" applyNumberFormat="1" applyFont="1" applyFill="1" applyBorder="1" applyAlignment="1">
      <alignment horizontal="right" indent="1"/>
    </xf>
    <xf numFmtId="167" fontId="6" fillId="26" borderId="68" xfId="0" applyNumberFormat="1" applyFont="1" applyFill="1" applyBorder="1" applyAlignment="1">
      <alignment horizontal="right" indent="1"/>
    </xf>
    <xf numFmtId="167" fontId="6" fillId="26" borderId="80" xfId="0" applyNumberFormat="1" applyFont="1" applyFill="1" applyBorder="1" applyAlignment="1">
      <alignment horizontal="right" indent="1"/>
    </xf>
    <xf numFmtId="0" fontId="12" fillId="25" borderId="0" xfId="0" applyFont="1" applyFill="1" applyBorder="1" applyAlignment="1">
      <alignment horizontal="left"/>
    </xf>
    <xf numFmtId="0" fontId="5" fillId="25" borderId="0" xfId="62" applyFill="1" applyAlignment="1"/>
    <xf numFmtId="0" fontId="5" fillId="0" borderId="0" xfId="62" applyAlignment="1"/>
    <xf numFmtId="0" fontId="50" fillId="25" borderId="0" xfId="62" applyFont="1" applyFill="1" applyAlignment="1">
      <alignment vertical="center"/>
    </xf>
    <xf numFmtId="0" fontId="50" fillId="25" borderId="0" xfId="62" applyFont="1" applyFill="1" applyBorder="1" applyAlignment="1">
      <alignment vertical="center"/>
    </xf>
    <xf numFmtId="0" fontId="50" fillId="0" borderId="0" xfId="62" applyFont="1" applyAlignment="1">
      <alignment vertical="center"/>
    </xf>
    <xf numFmtId="3" fontId="48" fillId="0" borderId="0" xfId="62" applyNumberFormat="1" applyFont="1"/>
    <xf numFmtId="0" fontId="5" fillId="0" borderId="0" xfId="62" applyBorder="1" applyAlignment="1"/>
    <xf numFmtId="0" fontId="32" fillId="25" borderId="0" xfId="62" applyFont="1" applyFill="1" applyBorder="1"/>
    <xf numFmtId="0" fontId="14" fillId="25" borderId="0" xfId="70" applyFont="1" applyFill="1" applyBorder="1" applyAlignment="1">
      <alignment horizontal="left"/>
    </xf>
    <xf numFmtId="0" fontId="14" fillId="25" borderId="81" xfId="70" applyFont="1" applyFill="1" applyBorder="1" applyAlignment="1">
      <alignment horizontal="center"/>
    </xf>
    <xf numFmtId="0" fontId="41" fillId="25" borderId="0" xfId="70" applyFont="1" applyFill="1" applyBorder="1" applyAlignment="1">
      <alignment horizontal="left"/>
    </xf>
    <xf numFmtId="0" fontId="45" fillId="26" borderId="0" xfId="70" applyFont="1" applyFill="1" applyBorder="1" applyAlignment="1">
      <alignment vertical="top"/>
    </xf>
    <xf numFmtId="0" fontId="5" fillId="25" borderId="0" xfId="72" applyFill="1" applyBorder="1"/>
    <xf numFmtId="0" fontId="8" fillId="25" borderId="19" xfId="72" applyFont="1" applyFill="1" applyBorder="1"/>
    <xf numFmtId="0" fontId="8" fillId="25" borderId="0" xfId="72" applyFont="1" applyFill="1" applyBorder="1"/>
    <xf numFmtId="0" fontId="8" fillId="25" borderId="19" xfId="72" applyFont="1" applyFill="1" applyBorder="1" applyAlignment="1">
      <alignment vertical="center"/>
    </xf>
    <xf numFmtId="3" fontId="8" fillId="25" borderId="0" xfId="72" applyNumberFormat="1" applyFont="1" applyFill="1" applyBorder="1"/>
    <xf numFmtId="3" fontId="12" fillId="26" borderId="0" xfId="62" applyNumberFormat="1" applyFont="1" applyFill="1" applyBorder="1" applyAlignment="1">
      <alignment horizontal="right" vertical="center"/>
    </xf>
    <xf numFmtId="0" fontId="8" fillId="25" borderId="19" xfId="72" applyFont="1" applyFill="1" applyBorder="1" applyAlignment="1"/>
    <xf numFmtId="0" fontId="8" fillId="25" borderId="0" xfId="72" applyFont="1" applyFill="1" applyBorder="1" applyAlignment="1"/>
    <xf numFmtId="0" fontId="87" fillId="25" borderId="0" xfId="62" applyFont="1" applyFill="1" applyBorder="1"/>
    <xf numFmtId="0" fontId="17" fillId="0" borderId="0" xfId="71" applyFont="1" applyFill="1" applyBorder="1" applyAlignment="1">
      <alignment horizontal="center" vertical="center"/>
    </xf>
    <xf numFmtId="0" fontId="6" fillId="0" borderId="0" xfId="219" applyFont="1"/>
    <xf numFmtId="164" fontId="19" fillId="0" borderId="0" xfId="40" applyNumberFormat="1" applyFont="1" applyFill="1" applyBorder="1" applyAlignment="1">
      <alignment horizontal="right" wrapText="1"/>
    </xf>
    <xf numFmtId="0" fontId="15" fillId="24" borderId="0" xfId="40" applyFont="1" applyFill="1" applyBorder="1" applyAlignment="1" applyProtection="1">
      <alignment horizontal="left" indent="1"/>
    </xf>
    <xf numFmtId="0" fontId="12" fillId="25" borderId="22" xfId="62" applyFont="1" applyFill="1" applyBorder="1" applyAlignment="1">
      <alignment horizontal="left"/>
    </xf>
    <xf numFmtId="0" fontId="14" fillId="26" borderId="52" xfId="70" applyFont="1" applyFill="1" applyBorder="1" applyAlignment="1">
      <alignment horizontal="center"/>
    </xf>
    <xf numFmtId="0" fontId="14" fillId="26" borderId="82" xfId="70" applyFont="1" applyFill="1" applyBorder="1" applyAlignment="1">
      <alignment horizontal="center"/>
    </xf>
    <xf numFmtId="0" fontId="5" fillId="25" borderId="0" xfId="70" applyFill="1" applyBorder="1" applyProtection="1"/>
    <xf numFmtId="0" fontId="5" fillId="25" borderId="18" xfId="70" applyFill="1" applyBorder="1" applyProtection="1"/>
    <xf numFmtId="0" fontId="16" fillId="25" borderId="18" xfId="70" applyFont="1" applyFill="1" applyBorder="1" applyAlignment="1" applyProtection="1">
      <alignment horizontal="left"/>
    </xf>
    <xf numFmtId="0" fontId="5" fillId="26" borderId="0" xfId="70" applyFill="1" applyBorder="1" applyProtection="1"/>
    <xf numFmtId="0" fontId="5" fillId="25" borderId="0" xfId="70" applyFill="1" applyProtection="1">
      <protection locked="0"/>
    </xf>
    <xf numFmtId="0" fontId="5" fillId="0" borderId="0" xfId="70" applyProtection="1">
      <protection locked="0"/>
    </xf>
    <xf numFmtId="0" fontId="5" fillId="25" borderId="0" xfId="70" applyFill="1" applyProtection="1"/>
    <xf numFmtId="0" fontId="5" fillId="25" borderId="23" xfId="70" applyFill="1" applyBorder="1" applyProtection="1"/>
    <xf numFmtId="0" fontId="5" fillId="25" borderId="22" xfId="70" applyFill="1" applyBorder="1" applyProtection="1"/>
    <xf numFmtId="0" fontId="5" fillId="25" borderId="20" xfId="70" applyFill="1" applyBorder="1" applyProtection="1"/>
    <xf numFmtId="0" fontId="5" fillId="0" borderId="0" xfId="70" applyBorder="1" applyProtection="1"/>
    <xf numFmtId="0" fontId="63" fillId="25" borderId="0" xfId="70" applyFont="1" applyFill="1" applyBorder="1" applyProtection="1"/>
    <xf numFmtId="0" fontId="5" fillId="25" borderId="0" xfId="70" applyFill="1" applyAlignment="1" applyProtection="1">
      <alignment vertical="center"/>
    </xf>
    <xf numFmtId="0" fontId="5" fillId="25" borderId="20" xfId="70" applyFill="1" applyBorder="1" applyAlignment="1" applyProtection="1">
      <alignment vertical="center"/>
    </xf>
    <xf numFmtId="0" fontId="78" fillId="26" borderId="15" xfId="70" applyFont="1" applyFill="1" applyBorder="1" applyAlignment="1" applyProtection="1">
      <alignment vertical="center"/>
    </xf>
    <xf numFmtId="0" fontId="101" fillId="26" borderId="16" xfId="70" applyFont="1" applyFill="1" applyBorder="1" applyAlignment="1" applyProtection="1">
      <alignment vertical="center"/>
    </xf>
    <xf numFmtId="0" fontId="101" fillId="26" borderId="17" xfId="70" applyFont="1" applyFill="1" applyBorder="1" applyAlignment="1" applyProtection="1">
      <alignment vertical="center"/>
    </xf>
    <xf numFmtId="0" fontId="5" fillId="25" borderId="0" xfId="70" applyFill="1" applyAlignment="1" applyProtection="1">
      <alignment vertical="center"/>
      <protection locked="0"/>
    </xf>
    <xf numFmtId="0" fontId="5" fillId="0" borderId="0" xfId="70" applyAlignment="1" applyProtection="1">
      <alignment vertical="center"/>
      <protection locked="0"/>
    </xf>
    <xf numFmtId="0" fontId="16" fillId="25" borderId="20" xfId="70" applyFont="1" applyFill="1" applyBorder="1" applyProtection="1"/>
    <xf numFmtId="0" fontId="14" fillId="25" borderId="0" xfId="70" applyFont="1" applyFill="1" applyBorder="1" applyAlignment="1" applyProtection="1">
      <alignment horizontal="center" vertical="center"/>
    </xf>
    <xf numFmtId="0" fontId="14" fillId="25" borderId="13" xfId="70" applyFont="1" applyFill="1" applyBorder="1" applyAlignment="1" applyProtection="1">
      <alignment horizontal="right" vertical="center"/>
    </xf>
    <xf numFmtId="0" fontId="14" fillId="25" borderId="13" xfId="70" applyFont="1" applyFill="1" applyBorder="1" applyAlignment="1" applyProtection="1">
      <alignment horizontal="center" vertical="center"/>
    </xf>
    <xf numFmtId="0" fontId="14" fillId="25" borderId="13" xfId="70" applyFont="1" applyFill="1" applyBorder="1" applyAlignment="1" applyProtection="1">
      <alignment vertical="center"/>
    </xf>
    <xf numFmtId="0" fontId="14" fillId="25" borderId="13" xfId="70" applyFont="1" applyFill="1" applyBorder="1" applyAlignment="1" applyProtection="1">
      <alignment horizontal="center"/>
    </xf>
    <xf numFmtId="0" fontId="14" fillId="25" borderId="13" xfId="70" applyFont="1" applyFill="1" applyBorder="1" applyAlignment="1" applyProtection="1">
      <alignment horizontal="right"/>
    </xf>
    <xf numFmtId="0" fontId="14" fillId="25" borderId="13" xfId="70" applyFont="1" applyFill="1" applyBorder="1" applyAlignment="1" applyProtection="1"/>
    <xf numFmtId="0" fontId="13" fillId="25" borderId="0" xfId="70" applyFont="1" applyFill="1" applyBorder="1" applyProtection="1"/>
    <xf numFmtId="0" fontId="59" fillId="25" borderId="0" xfId="70" applyFont="1" applyFill="1" applyProtection="1"/>
    <xf numFmtId="0" fontId="59" fillId="25" borderId="20" xfId="70" applyFont="1" applyFill="1" applyBorder="1" applyProtection="1"/>
    <xf numFmtId="0" fontId="59" fillId="25" borderId="0" xfId="70" applyFont="1" applyFill="1" applyProtection="1">
      <protection locked="0"/>
    </xf>
    <xf numFmtId="0" fontId="59" fillId="0" borderId="0" xfId="70" applyFont="1" applyProtection="1">
      <protection locked="0"/>
    </xf>
    <xf numFmtId="0" fontId="16" fillId="25" borderId="0" xfId="70" applyFont="1" applyFill="1" applyBorder="1" applyProtection="1"/>
    <xf numFmtId="0" fontId="8" fillId="25" borderId="0" xfId="70" applyFont="1" applyFill="1" applyBorder="1" applyProtection="1"/>
    <xf numFmtId="0" fontId="16" fillId="0" borderId="0" xfId="70" applyFont="1" applyBorder="1" applyProtection="1"/>
    <xf numFmtId="0" fontId="62" fillId="25" borderId="0" xfId="70" applyFont="1" applyFill="1" applyBorder="1" applyProtection="1"/>
    <xf numFmtId="0" fontId="60" fillId="25" borderId="0" xfId="70" applyFont="1" applyFill="1" applyProtection="1"/>
    <xf numFmtId="0" fontId="60" fillId="25" borderId="20" xfId="70" applyFont="1" applyFill="1" applyBorder="1" applyProtection="1"/>
    <xf numFmtId="0" fontId="66" fillId="25" borderId="0" xfId="70" applyFont="1" applyFill="1" applyBorder="1" applyProtection="1"/>
    <xf numFmtId="0" fontId="60" fillId="25" borderId="0" xfId="70" applyFont="1" applyFill="1" applyProtection="1">
      <protection locked="0"/>
    </xf>
    <xf numFmtId="0" fontId="60" fillId="0" borderId="0" xfId="70" applyFont="1" applyProtection="1">
      <protection locked="0"/>
    </xf>
    <xf numFmtId="0" fontId="19" fillId="0" borderId="0" xfId="70" applyFont="1" applyBorder="1" applyAlignment="1" applyProtection="1"/>
    <xf numFmtId="0" fontId="5" fillId="25" borderId="0" xfId="70" applyFill="1" applyBorder="1" applyAlignment="1" applyProtection="1"/>
    <xf numFmtId="0" fontId="9" fillId="25" borderId="0" xfId="70" applyFont="1" applyFill="1" applyBorder="1" applyProtection="1"/>
    <xf numFmtId="167" fontId="73" fillId="25" borderId="0" xfId="70" applyNumberFormat="1" applyFont="1" applyFill="1" applyBorder="1" applyAlignment="1" applyProtection="1">
      <alignment horizontal="right"/>
    </xf>
    <xf numFmtId="167" fontId="73" fillId="26" borderId="0" xfId="70" applyNumberFormat="1" applyFont="1" applyFill="1" applyBorder="1" applyAlignment="1" applyProtection="1">
      <alignment horizontal="right"/>
    </xf>
    <xf numFmtId="0" fontId="58" fillId="25" borderId="0" xfId="70" applyFont="1" applyFill="1" applyBorder="1" applyAlignment="1" applyProtection="1">
      <alignment horizontal="left"/>
    </xf>
    <xf numFmtId="167" fontId="65" fillId="25" borderId="0" xfId="70" applyNumberFormat="1" applyFont="1" applyFill="1" applyBorder="1" applyAlignment="1" applyProtection="1">
      <alignment horizontal="right"/>
    </xf>
    <xf numFmtId="167" fontId="65" fillId="26" borderId="0" xfId="70" applyNumberFormat="1" applyFont="1" applyFill="1" applyBorder="1" applyAlignment="1" applyProtection="1">
      <alignment horizontal="right"/>
    </xf>
    <xf numFmtId="0" fontId="44" fillId="25" borderId="0" xfId="70" applyFont="1" applyFill="1" applyProtection="1"/>
    <xf numFmtId="0" fontId="44" fillId="25" borderId="20" xfId="70" applyFont="1" applyFill="1" applyBorder="1" applyProtection="1"/>
    <xf numFmtId="167" fontId="14" fillId="25" borderId="0" xfId="70" applyNumberFormat="1" applyFont="1" applyFill="1" applyBorder="1" applyAlignment="1" applyProtection="1">
      <alignment horizontal="right"/>
    </xf>
    <xf numFmtId="167" fontId="14" fillId="26" borderId="0" xfId="70" applyNumberFormat="1" applyFont="1" applyFill="1" applyBorder="1" applyAlignment="1" applyProtection="1">
      <alignment horizontal="right"/>
    </xf>
    <xf numFmtId="0" fontId="5" fillId="25" borderId="0" xfId="70" applyFont="1" applyFill="1" applyProtection="1"/>
    <xf numFmtId="0" fontId="5" fillId="25" borderId="20" xfId="70" applyFont="1" applyFill="1" applyBorder="1" applyProtection="1"/>
    <xf numFmtId="0" fontId="15" fillId="24" borderId="0" xfId="40" applyFont="1" applyFill="1" applyBorder="1" applyAlignment="1" applyProtection="1">
      <alignment horizontal="left"/>
    </xf>
    <xf numFmtId="167" fontId="15" fillId="25" borderId="0" xfId="70" applyNumberFormat="1" applyFont="1" applyFill="1" applyBorder="1" applyAlignment="1" applyProtection="1">
      <alignment horizontal="right"/>
    </xf>
    <xf numFmtId="167" fontId="15" fillId="26" borderId="0" xfId="70" applyNumberFormat="1" applyFont="1" applyFill="1" applyBorder="1" applyAlignment="1" applyProtection="1">
      <alignment horizontal="right"/>
    </xf>
    <xf numFmtId="0" fontId="5" fillId="25" borderId="0" xfId="70" applyFont="1" applyFill="1" applyProtection="1">
      <protection locked="0"/>
    </xf>
    <xf numFmtId="0" fontId="5" fillId="0" borderId="0" xfId="70" applyFont="1" applyProtection="1">
      <protection locked="0"/>
    </xf>
    <xf numFmtId="167" fontId="15" fillId="26" borderId="0" xfId="70" applyNumberFormat="1" applyFont="1" applyFill="1" applyBorder="1" applyAlignment="1" applyProtection="1">
      <alignment horizontal="right"/>
      <protection locked="0"/>
    </xf>
    <xf numFmtId="0" fontId="64" fillId="25" borderId="20" xfId="70" applyFont="1" applyFill="1" applyBorder="1" applyAlignment="1" applyProtection="1">
      <alignment horizontal="center"/>
    </xf>
    <xf numFmtId="0" fontId="32" fillId="25" borderId="0" xfId="70" applyFont="1" applyFill="1" applyBorder="1" applyProtection="1"/>
    <xf numFmtId="0" fontId="79" fillId="25" borderId="0" xfId="70" applyFont="1" applyFill="1" applyBorder="1" applyAlignment="1" applyProtection="1">
      <alignment horizontal="left" vertical="center"/>
    </xf>
    <xf numFmtId="1" fontId="15" fillId="25" borderId="0" xfId="70" applyNumberFormat="1" applyFont="1" applyFill="1" applyBorder="1" applyAlignment="1" applyProtection="1">
      <alignment horizontal="center"/>
    </xf>
    <xf numFmtId="3" fontId="15" fillId="25" borderId="0" xfId="70" applyNumberFormat="1" applyFont="1" applyFill="1" applyBorder="1" applyAlignment="1" applyProtection="1">
      <alignment horizontal="center"/>
    </xf>
    <xf numFmtId="0" fontId="5" fillId="0" borderId="18" xfId="70" applyFill="1" applyBorder="1" applyProtection="1"/>
    <xf numFmtId="0" fontId="14" fillId="25" borderId="0" xfId="70" applyFont="1" applyFill="1" applyBorder="1" applyAlignment="1" applyProtection="1">
      <alignment horizontal="right"/>
    </xf>
    <xf numFmtId="0" fontId="5" fillId="0" borderId="0" xfId="70" applyFill="1" applyAlignment="1" applyProtection="1">
      <alignment horizontal="center"/>
      <protection locked="0"/>
    </xf>
    <xf numFmtId="0" fontId="5" fillId="0" borderId="0" xfId="70" applyFill="1" applyProtection="1">
      <protection locked="0"/>
    </xf>
    <xf numFmtId="0" fontId="12" fillId="25" borderId="22" xfId="70" applyFont="1" applyFill="1" applyBorder="1" applyAlignment="1" applyProtection="1">
      <alignment horizontal="left"/>
    </xf>
    <xf numFmtId="0" fontId="19" fillId="25" borderId="22" xfId="70" applyFont="1" applyFill="1" applyBorder="1" applyProtection="1"/>
    <xf numFmtId="0" fontId="44" fillId="25" borderId="22" xfId="70" applyFont="1" applyFill="1" applyBorder="1" applyAlignment="1" applyProtection="1">
      <alignment horizontal="left"/>
    </xf>
    <xf numFmtId="0" fontId="5" fillId="25" borderId="21" xfId="70" applyFill="1" applyBorder="1" applyProtection="1"/>
    <xf numFmtId="0" fontId="5" fillId="25" borderId="19" xfId="70" applyFill="1" applyBorder="1" applyProtection="1"/>
    <xf numFmtId="0" fontId="5" fillId="25" borderId="0" xfId="70" applyFill="1" applyBorder="1" applyAlignment="1" applyProtection="1">
      <alignment vertical="center"/>
    </xf>
    <xf numFmtId="0" fontId="14" fillId="25" borderId="0" xfId="70" applyFont="1" applyFill="1" applyBorder="1" applyAlignment="1" applyProtection="1">
      <alignment horizontal="center"/>
    </xf>
    <xf numFmtId="0" fontId="5" fillId="0" borderId="0" xfId="70" applyFill="1" applyAlignment="1" applyProtection="1">
      <alignment vertical="center"/>
      <protection locked="0"/>
    </xf>
    <xf numFmtId="0" fontId="5" fillId="25" borderId="0" xfId="70" applyFill="1" applyBorder="1" applyAlignment="1" applyProtection="1">
      <alignment vertical="justify"/>
    </xf>
    <xf numFmtId="0" fontId="8" fillId="25" borderId="19" xfId="70" applyFont="1" applyFill="1" applyBorder="1" applyProtection="1"/>
    <xf numFmtId="0" fontId="61" fillId="25" borderId="0" xfId="70" applyFont="1" applyFill="1" applyBorder="1" applyProtection="1"/>
    <xf numFmtId="0" fontId="62" fillId="25" borderId="19" xfId="70" applyFont="1" applyFill="1" applyBorder="1" applyProtection="1"/>
    <xf numFmtId="0" fontId="6" fillId="25" borderId="0" xfId="70" applyFont="1" applyFill="1" applyBorder="1" applyProtection="1"/>
    <xf numFmtId="0" fontId="111" fillId="0" borderId="0" xfId="70" applyFont="1" applyFill="1" applyAlignment="1" applyProtection="1">
      <alignment vertical="center" wrapText="1"/>
      <protection locked="0"/>
    </xf>
    <xf numFmtId="165" fontId="5" fillId="0" borderId="0" xfId="70" applyNumberFormat="1" applyFill="1" applyProtection="1">
      <protection locked="0"/>
    </xf>
    <xf numFmtId="0" fontId="16" fillId="25" borderId="0" xfId="70" applyFont="1" applyFill="1" applyProtection="1"/>
    <xf numFmtId="0" fontId="15" fillId="25" borderId="0" xfId="70" applyFont="1" applyFill="1" applyBorder="1" applyProtection="1"/>
    <xf numFmtId="0" fontId="13" fillId="25" borderId="19" xfId="70" applyFont="1" applyFill="1" applyBorder="1" applyProtection="1"/>
    <xf numFmtId="0" fontId="16" fillId="0" borderId="0" xfId="70" applyFont="1" applyProtection="1">
      <protection locked="0"/>
    </xf>
    <xf numFmtId="0" fontId="14" fillId="25" borderId="0" xfId="70" applyFont="1" applyFill="1" applyBorder="1" applyAlignment="1" applyProtection="1">
      <alignment horizontal="left"/>
    </xf>
    <xf numFmtId="167" fontId="5" fillId="0" borderId="0" xfId="70" applyNumberFormat="1" applyFill="1" applyProtection="1">
      <protection locked="0"/>
    </xf>
    <xf numFmtId="0" fontId="9" fillId="25" borderId="19" xfId="70" applyFont="1" applyFill="1" applyBorder="1" applyProtection="1"/>
    <xf numFmtId="165" fontId="15" fillId="25" borderId="0" xfId="70" applyNumberFormat="1" applyFont="1" applyFill="1" applyBorder="1" applyAlignment="1" applyProtection="1">
      <alignment horizontal="center"/>
    </xf>
    <xf numFmtId="165" fontId="6" fillId="25" borderId="0" xfId="70" applyNumberFormat="1" applyFont="1" applyFill="1" applyBorder="1" applyAlignment="1" applyProtection="1">
      <alignment horizontal="center"/>
    </xf>
    <xf numFmtId="0" fontId="5" fillId="0" borderId="0" xfId="70" applyFill="1" applyAlignment="1" applyProtection="1">
      <alignment horizontal="center" vertical="center"/>
      <protection locked="0"/>
    </xf>
    <xf numFmtId="0" fontId="16" fillId="0" borderId="0" xfId="70" applyFont="1" applyFill="1" applyProtection="1">
      <protection locked="0"/>
    </xf>
    <xf numFmtId="0" fontId="64" fillId="0" borderId="0" xfId="70" applyFont="1" applyFill="1" applyAlignment="1" applyProtection="1">
      <alignment horizontal="left"/>
      <protection locked="0"/>
    </xf>
    <xf numFmtId="14" fontId="131" fillId="0" borderId="0" xfId="70" applyNumberFormat="1" applyFont="1" applyFill="1" applyAlignment="1" applyProtection="1">
      <protection locked="0"/>
    </xf>
    <xf numFmtId="0" fontId="59" fillId="25" borderId="0" xfId="70" applyFont="1" applyFill="1" applyBorder="1" applyProtection="1"/>
    <xf numFmtId="167" fontId="73" fillId="25" borderId="0" xfId="70" applyNumberFormat="1" applyFont="1" applyFill="1" applyBorder="1" applyAlignment="1" applyProtection="1"/>
    <xf numFmtId="167" fontId="73" fillId="26" borderId="0" xfId="70" applyNumberFormat="1" applyFont="1" applyFill="1" applyBorder="1" applyAlignment="1" applyProtection="1"/>
    <xf numFmtId="0" fontId="131" fillId="0" borderId="0" xfId="70" applyFont="1" applyFill="1" applyAlignment="1" applyProtection="1">
      <alignment vertical="center" wrapText="1"/>
      <protection locked="0"/>
    </xf>
    <xf numFmtId="0" fontId="59" fillId="0" borderId="0" xfId="70" applyFont="1" applyFill="1" applyProtection="1">
      <protection locked="0"/>
    </xf>
    <xf numFmtId="167" fontId="14" fillId="25" borderId="0" xfId="70" applyNumberFormat="1" applyFont="1" applyFill="1" applyBorder="1" applyAlignment="1" applyProtection="1"/>
    <xf numFmtId="167" fontId="14" fillId="26" borderId="0" xfId="70" applyNumberFormat="1" applyFont="1" applyFill="1" applyBorder="1" applyAlignment="1" applyProtection="1"/>
    <xf numFmtId="0" fontId="44" fillId="0" borderId="0" xfId="70" applyFont="1" applyFill="1" applyAlignment="1" applyProtection="1">
      <protection locked="0"/>
    </xf>
    <xf numFmtId="0" fontId="27" fillId="0" borderId="0" xfId="70" applyFont="1" applyFill="1" applyAlignment="1" applyProtection="1">
      <alignment horizontal="center"/>
      <protection locked="0"/>
    </xf>
    <xf numFmtId="0" fontId="16" fillId="25" borderId="0" xfId="70" applyFont="1" applyFill="1" applyBorder="1" applyAlignment="1" applyProtection="1">
      <alignment vertical="center"/>
    </xf>
    <xf numFmtId="167" fontId="5" fillId="0" borderId="0" xfId="70" applyNumberFormat="1" applyFill="1" applyAlignment="1" applyProtection="1">
      <alignment horizontal="center"/>
      <protection locked="0"/>
    </xf>
    <xf numFmtId="167" fontId="15" fillId="25" borderId="0" xfId="70" applyNumberFormat="1" applyFont="1" applyFill="1" applyBorder="1" applyAlignment="1" applyProtection="1"/>
    <xf numFmtId="167" fontId="15" fillId="26" borderId="0" xfId="70" applyNumberFormat="1" applyFont="1" applyFill="1" applyBorder="1" applyAlignment="1" applyProtection="1"/>
    <xf numFmtId="165" fontId="16" fillId="0" borderId="0" xfId="70" applyNumberFormat="1" applyFont="1" applyFill="1" applyProtection="1">
      <protection locked="0"/>
    </xf>
    <xf numFmtId="0" fontId="5" fillId="0" borderId="0" xfId="70" applyFont="1" applyFill="1" applyAlignment="1" applyProtection="1">
      <alignment wrapText="1"/>
      <protection locked="0"/>
    </xf>
    <xf numFmtId="0" fontId="5" fillId="0" borderId="0" xfId="70" applyFill="1" applyAlignment="1" applyProtection="1">
      <alignment wrapText="1"/>
      <protection locked="0"/>
    </xf>
    <xf numFmtId="3" fontId="5" fillId="0" borderId="0" xfId="70" applyNumberFormat="1" applyFill="1" applyAlignment="1" applyProtection="1">
      <alignment horizontal="center"/>
      <protection locked="0"/>
    </xf>
    <xf numFmtId="0" fontId="15" fillId="25" borderId="0" xfId="70" applyFont="1" applyFill="1" applyBorder="1" applyAlignment="1" applyProtection="1">
      <alignment horizontal="left" indent="1"/>
    </xf>
    <xf numFmtId="169" fontId="58" fillId="25" borderId="0" xfId="70" applyNumberFormat="1" applyFont="1" applyFill="1" applyBorder="1" applyAlignment="1" applyProtection="1">
      <alignment horizontal="center"/>
    </xf>
    <xf numFmtId="165" fontId="115" fillId="25" borderId="0" xfId="70" applyNumberFormat="1" applyFont="1" applyFill="1" applyBorder="1" applyAlignment="1" applyProtection="1">
      <alignment horizontal="center"/>
    </xf>
    <xf numFmtId="165" fontId="19" fillId="25" borderId="0" xfId="70" applyNumberFormat="1" applyFont="1" applyFill="1" applyBorder="1" applyAlignment="1" applyProtection="1">
      <alignment horizontal="right"/>
    </xf>
    <xf numFmtId="0" fontId="44" fillId="25" borderId="0" xfId="70" applyFont="1" applyFill="1" applyBorder="1" applyProtection="1"/>
    <xf numFmtId="0" fontId="17" fillId="30" borderId="19" xfId="70" applyFont="1" applyFill="1" applyBorder="1" applyAlignment="1" applyProtection="1">
      <alignment horizontal="center" vertical="center"/>
    </xf>
    <xf numFmtId="0" fontId="5" fillId="25" borderId="0" xfId="70" applyFill="1" applyBorder="1" applyAlignment="1" applyProtection="1">
      <alignment horizontal="left"/>
    </xf>
    <xf numFmtId="0" fontId="5" fillId="26" borderId="0" xfId="70" applyFill="1" applyProtection="1"/>
    <xf numFmtId="0" fontId="12" fillId="25" borderId="23" xfId="70" applyFont="1" applyFill="1" applyBorder="1" applyAlignment="1" applyProtection="1">
      <alignment horizontal="left"/>
    </xf>
    <xf numFmtId="0" fontId="19" fillId="25" borderId="22" xfId="70" applyFont="1" applyFill="1" applyBorder="1" applyAlignment="1" applyProtection="1">
      <alignment horizontal="right"/>
    </xf>
    <xf numFmtId="0" fontId="12" fillId="25" borderId="20" xfId="70" applyFont="1" applyFill="1" applyBorder="1" applyAlignment="1" applyProtection="1">
      <alignment horizontal="left"/>
    </xf>
    <xf numFmtId="0" fontId="19" fillId="0" borderId="0" xfId="70" applyFont="1" applyBorder="1" applyAlignment="1" applyProtection="1">
      <alignment vertical="center"/>
    </xf>
    <xf numFmtId="0" fontId="12" fillId="25" borderId="0" xfId="70" applyFont="1" applyFill="1" applyBorder="1" applyAlignment="1" applyProtection="1">
      <alignment horizontal="left"/>
    </xf>
    <xf numFmtId="0" fontId="44" fillId="25" borderId="0" xfId="70" applyFont="1" applyFill="1" applyBorder="1" applyAlignment="1" applyProtection="1">
      <alignment horizontal="left"/>
    </xf>
    <xf numFmtId="0" fontId="78" fillId="26" borderId="15" xfId="70" applyFont="1" applyFill="1" applyBorder="1" applyAlignment="1" applyProtection="1"/>
    <xf numFmtId="0" fontId="14" fillId="25" borderId="0" xfId="70" applyFont="1" applyFill="1" applyBorder="1" applyAlignment="1" applyProtection="1">
      <alignment horizontal="center" vertical="distributed"/>
    </xf>
    <xf numFmtId="165" fontId="5" fillId="0" borderId="0" xfId="70" applyNumberFormat="1" applyProtection="1">
      <protection locked="0"/>
    </xf>
    <xf numFmtId="0" fontId="26" fillId="25" borderId="0" xfId="70" applyFont="1" applyFill="1" applyProtection="1"/>
    <xf numFmtId="0" fontId="26" fillId="25" borderId="20" xfId="70" applyFont="1" applyFill="1" applyBorder="1" applyProtection="1"/>
    <xf numFmtId="0" fontId="26" fillId="25" borderId="0" xfId="70" applyFont="1" applyFill="1" applyBorder="1" applyProtection="1"/>
    <xf numFmtId="0" fontId="26" fillId="0" borderId="0" xfId="70" applyFont="1" applyProtection="1">
      <protection locked="0"/>
    </xf>
    <xf numFmtId="0" fontId="24" fillId="25" borderId="0" xfId="70" applyFont="1" applyFill="1" applyProtection="1"/>
    <xf numFmtId="0" fontId="24" fillId="0" borderId="0" xfId="70" applyFont="1" applyProtection="1">
      <protection locked="0"/>
    </xf>
    <xf numFmtId="0" fontId="24" fillId="25" borderId="20" xfId="70" applyFont="1" applyFill="1" applyBorder="1" applyProtection="1"/>
    <xf numFmtId="0" fontId="19" fillId="25" borderId="0" xfId="70" applyFont="1" applyFill="1" applyBorder="1" applyAlignment="1" applyProtection="1">
      <alignment horizontal="right"/>
    </xf>
    <xf numFmtId="164" fontId="14" fillId="25" borderId="0" xfId="70" applyNumberFormat="1" applyFont="1" applyFill="1" applyBorder="1" applyAlignment="1" applyProtection="1">
      <alignment horizontal="center"/>
    </xf>
    <xf numFmtId="164" fontId="58" fillId="25" borderId="0" xfId="70" applyNumberFormat="1" applyFont="1" applyFill="1" applyBorder="1" applyAlignment="1" applyProtection="1">
      <alignment horizontal="center"/>
    </xf>
    <xf numFmtId="165" fontId="73" fillId="26" borderId="0" xfId="70" applyNumberFormat="1" applyFont="1" applyFill="1" applyBorder="1" applyAlignment="1" applyProtection="1">
      <alignment horizontal="right"/>
    </xf>
    <xf numFmtId="165" fontId="14" fillId="26" borderId="0" xfId="70" applyNumberFormat="1" applyFont="1" applyFill="1" applyBorder="1" applyAlignment="1" applyProtection="1">
      <alignment horizontal="right"/>
    </xf>
    <xf numFmtId="1" fontId="14" fillId="25" borderId="0" xfId="70" applyNumberFormat="1" applyFont="1" applyFill="1" applyBorder="1" applyAlignment="1" applyProtection="1">
      <alignment horizontal="center"/>
    </xf>
    <xf numFmtId="165" fontId="15" fillId="26" borderId="0" xfId="70" applyNumberFormat="1" applyFont="1" applyFill="1" applyBorder="1" applyAlignment="1" applyProtection="1">
      <alignment horizontal="right"/>
    </xf>
    <xf numFmtId="0" fontId="27" fillId="25" borderId="20" xfId="70" applyFont="1" applyFill="1" applyBorder="1" applyProtection="1"/>
    <xf numFmtId="0" fontId="116" fillId="25" borderId="0" xfId="70" applyFont="1" applyFill="1" applyProtection="1"/>
    <xf numFmtId="164" fontId="65" fillId="25" borderId="0" xfId="70" applyNumberFormat="1" applyFont="1" applyFill="1" applyBorder="1" applyAlignment="1" applyProtection="1">
      <alignment horizontal="center"/>
    </xf>
    <xf numFmtId="0" fontId="116" fillId="0" borderId="0" xfId="70" applyFont="1" applyProtection="1">
      <protection locked="0"/>
    </xf>
    <xf numFmtId="0" fontId="17" fillId="30" borderId="20" xfId="70" applyFont="1" applyFill="1" applyBorder="1" applyAlignment="1" applyProtection="1">
      <alignment horizontal="center" vertical="center"/>
    </xf>
    <xf numFmtId="0" fontId="5" fillId="0" borderId="0" xfId="70" applyProtection="1"/>
    <xf numFmtId="0" fontId="19" fillId="26" borderId="0" xfId="62" applyFont="1" applyFill="1" applyBorder="1" applyAlignment="1">
      <alignment horizontal="right"/>
    </xf>
    <xf numFmtId="0" fontId="12" fillId="26" borderId="0" xfId="62" applyFont="1" applyFill="1" applyBorder="1" applyAlignment="1">
      <alignment horizontal="left"/>
    </xf>
    <xf numFmtId="0" fontId="12" fillId="25" borderId="0" xfId="62" applyFont="1" applyFill="1" applyBorder="1" applyAlignment="1">
      <alignment horizontal="left" vertical="center"/>
    </xf>
    <xf numFmtId="0" fontId="86" fillId="26" borderId="0" xfId="62" applyFont="1" applyFill="1" applyBorder="1" applyAlignment="1">
      <alignment horizontal="left" vertical="center"/>
    </xf>
    <xf numFmtId="0" fontId="5" fillId="25" borderId="19" xfId="72" applyFill="1" applyBorder="1" applyAlignment="1">
      <alignment vertical="center"/>
    </xf>
    <xf numFmtId="0" fontId="5" fillId="25" borderId="0" xfId="72" applyFill="1" applyBorder="1" applyAlignment="1">
      <alignment vertical="center"/>
    </xf>
    <xf numFmtId="0" fontId="86" fillId="26" borderId="0" xfId="71" applyFont="1" applyFill="1" applyBorder="1" applyAlignment="1">
      <alignment horizontal="left" vertical="center"/>
    </xf>
    <xf numFmtId="3" fontId="76" fillId="27" borderId="0" xfId="40" applyNumberFormat="1" applyFont="1" applyFill="1" applyBorder="1" applyAlignment="1">
      <alignment horizontal="left" vertical="center" wrapText="1" indent="1"/>
    </xf>
    <xf numFmtId="0" fontId="14" fillId="27" borderId="0" xfId="40" applyFont="1" applyFill="1" applyBorder="1" applyAlignment="1">
      <alignment horizontal="left" vertical="center" indent="1"/>
    </xf>
    <xf numFmtId="0" fontId="5" fillId="26" borderId="0" xfId="78" applyFont="1" applyFill="1" applyBorder="1" applyAlignment="1">
      <alignment horizontal="left" wrapText="1" indent="1"/>
    </xf>
    <xf numFmtId="0" fontId="130" fillId="26" borderId="0" xfId="62" applyFont="1" applyFill="1" applyBorder="1"/>
    <xf numFmtId="0" fontId="13" fillId="26" borderId="0" xfId="62" applyFont="1" applyFill="1" applyBorder="1"/>
    <xf numFmtId="0" fontId="14" fillId="26" borderId="0" xfId="62" applyFont="1" applyFill="1" applyBorder="1" applyAlignment="1">
      <alignment horizontal="center"/>
    </xf>
    <xf numFmtId="0" fontId="133" fillId="26" borderId="0" xfId="62" applyFont="1" applyFill="1" applyBorder="1" applyAlignment="1">
      <alignment vertical="center"/>
    </xf>
    <xf numFmtId="0" fontId="14" fillId="26" borderId="57" xfId="78" applyFont="1" applyFill="1" applyBorder="1" applyAlignment="1">
      <alignment horizontal="center" vertical="center"/>
    </xf>
    <xf numFmtId="0" fontId="14" fillId="26" borderId="11" xfId="78" applyFont="1" applyFill="1" applyBorder="1" applyAlignment="1">
      <alignment horizontal="center" vertical="center" wrapText="1"/>
    </xf>
    <xf numFmtId="0" fontId="84" fillId="26" borderId="0" xfId="62" applyFont="1" applyFill="1" applyBorder="1" applyAlignment="1">
      <alignment vertical="center"/>
    </xf>
    <xf numFmtId="3" fontId="84" fillId="26" borderId="0" xfId="71" applyNumberFormat="1" applyFont="1" applyFill="1" applyBorder="1" applyAlignment="1">
      <alignment horizontal="right" vertical="center"/>
    </xf>
    <xf numFmtId="171" fontId="84" fillId="26" borderId="0" xfId="71" applyNumberFormat="1" applyFont="1" applyFill="1" applyBorder="1" applyAlignment="1">
      <alignment horizontal="right" vertical="center"/>
    </xf>
    <xf numFmtId="0" fontId="14" fillId="27" borderId="0" xfId="40" applyFont="1" applyFill="1" applyBorder="1" applyAlignment="1">
      <alignment vertical="center" wrapText="1"/>
    </xf>
    <xf numFmtId="0" fontId="19" fillId="26" borderId="0" xfId="62" applyFont="1" applyFill="1" applyBorder="1"/>
    <xf numFmtId="171" fontId="12" fillId="26" borderId="0" xfId="62" applyNumberFormat="1" applyFont="1" applyFill="1" applyBorder="1" applyAlignment="1">
      <alignment horizontal="right" vertical="center"/>
    </xf>
    <xf numFmtId="3" fontId="19" fillId="27" borderId="0" xfId="40" applyNumberFormat="1" applyFont="1" applyFill="1" applyBorder="1" applyAlignment="1">
      <alignment horizontal="center" wrapText="1"/>
    </xf>
    <xf numFmtId="171" fontId="50" fillId="0" borderId="0" xfId="62" applyNumberFormat="1" applyFont="1" applyAlignment="1">
      <alignment vertical="center"/>
    </xf>
    <xf numFmtId="0" fontId="14" fillId="27" borderId="0" xfId="40" applyFont="1" applyFill="1" applyBorder="1" applyAlignment="1">
      <alignment horizontal="left" vertical="center"/>
    </xf>
    <xf numFmtId="167" fontId="16" fillId="0" borderId="0" xfId="70" applyNumberFormat="1" applyFont="1" applyFill="1" applyProtection="1">
      <protection locked="0"/>
    </xf>
    <xf numFmtId="165" fontId="16" fillId="0" borderId="0" xfId="70" applyNumberFormat="1" applyFont="1" applyProtection="1">
      <protection locked="0"/>
    </xf>
    <xf numFmtId="0" fontId="6" fillId="0" borderId="0" xfId="121" applyFont="1" applyFill="1" applyBorder="1" applyAlignment="1">
      <alignment horizontal="center" vertical="center" wrapText="1"/>
    </xf>
    <xf numFmtId="3" fontId="6" fillId="0" borderId="0" xfId="121" applyNumberFormat="1" applyFont="1" applyFill="1" applyBorder="1" applyAlignment="1">
      <alignment horizontal="right" vertical="center"/>
    </xf>
    <xf numFmtId="3" fontId="6" fillId="0" borderId="0" xfId="121" applyNumberFormat="1" applyFont="1" applyFill="1" applyBorder="1" applyAlignment="1">
      <alignment vertical="center"/>
    </xf>
    <xf numFmtId="167" fontId="6" fillId="0" borderId="0" xfId="121" applyNumberFormat="1" applyFont="1" applyFill="1" applyBorder="1" applyAlignment="1">
      <alignment horizontal="right" vertical="center"/>
    </xf>
    <xf numFmtId="167" fontId="6" fillId="0" borderId="0" xfId="121" applyNumberFormat="1" applyFont="1" applyFill="1" applyBorder="1" applyAlignment="1">
      <alignment vertical="center"/>
    </xf>
    <xf numFmtId="0" fontId="5" fillId="26" borderId="0" xfId="63" applyFill="1" applyAlignment="1"/>
    <xf numFmtId="0" fontId="5" fillId="0" borderId="0" xfId="63" applyFill="1" applyBorder="1" applyAlignment="1"/>
    <xf numFmtId="0" fontId="19" fillId="25" borderId="48" xfId="63" applyFont="1" applyFill="1" applyBorder="1" applyAlignment="1">
      <alignment horizontal="right"/>
    </xf>
    <xf numFmtId="0" fontId="5" fillId="25" borderId="0" xfId="63" applyFont="1" applyFill="1" applyAlignment="1">
      <alignment vertical="center"/>
    </xf>
    <xf numFmtId="0" fontId="5" fillId="25" borderId="0" xfId="63" applyFont="1" applyFill="1" applyBorder="1" applyAlignment="1">
      <alignment vertical="center"/>
    </xf>
    <xf numFmtId="0" fontId="5" fillId="26" borderId="0" xfId="63" applyFont="1" applyFill="1" applyAlignment="1">
      <alignment vertical="center"/>
    </xf>
    <xf numFmtId="0" fontId="5" fillId="0" borderId="0" xfId="63" applyFont="1" applyAlignment="1">
      <alignment vertical="center"/>
    </xf>
    <xf numFmtId="0" fontId="5" fillId="0" borderId="0" xfId="63" applyFont="1" applyFill="1" applyBorder="1" applyAlignment="1">
      <alignment vertical="center"/>
    </xf>
    <xf numFmtId="0" fontId="5" fillId="25" borderId="0" xfId="63" applyFont="1" applyFill="1"/>
    <xf numFmtId="0" fontId="13" fillId="25" borderId="0" xfId="63" applyFont="1" applyFill="1" applyBorder="1"/>
    <xf numFmtId="0" fontId="5" fillId="26" borderId="0" xfId="63" applyFont="1" applyFill="1"/>
    <xf numFmtId="0" fontId="5" fillId="0" borderId="0" xfId="63" applyFont="1"/>
    <xf numFmtId="0" fontId="13" fillId="26" borderId="0" xfId="63" applyFont="1" applyFill="1" applyBorder="1"/>
    <xf numFmtId="1" fontId="14" fillId="26" borderId="12" xfId="63" applyNumberFormat="1" applyFont="1" applyFill="1" applyBorder="1" applyAlignment="1">
      <alignment horizontal="center" vertical="center"/>
    </xf>
    <xf numFmtId="0" fontId="14" fillId="26" borderId="10" xfId="63" applyFont="1" applyFill="1" applyBorder="1" applyAlignment="1"/>
    <xf numFmtId="0" fontId="14" fillId="26" borderId="49" xfId="63" applyFont="1" applyFill="1" applyBorder="1" applyAlignment="1"/>
    <xf numFmtId="0" fontId="9" fillId="26" borderId="0" xfId="63" applyFont="1" applyFill="1" applyBorder="1"/>
    <xf numFmtId="0" fontId="9" fillId="25" borderId="0" xfId="63" applyFont="1" applyFill="1" applyBorder="1"/>
    <xf numFmtId="0" fontId="74" fillId="25" borderId="0" xfId="63" applyFont="1" applyFill="1"/>
    <xf numFmtId="0" fontId="74" fillId="25" borderId="0" xfId="63" applyFont="1" applyFill="1" applyBorder="1"/>
    <xf numFmtId="0" fontId="73" fillId="24" borderId="0" xfId="66" applyFont="1" applyFill="1" applyBorder="1" applyAlignment="1">
      <alignment horizontal="left"/>
    </xf>
    <xf numFmtId="0" fontId="73" fillId="27" borderId="0" xfId="40" applyFont="1" applyFill="1" applyBorder="1" applyAlignment="1"/>
    <xf numFmtId="3" fontId="73" fillId="27" borderId="0" xfId="40" applyNumberFormat="1" applyFont="1" applyFill="1" applyBorder="1" applyAlignment="1">
      <alignment horizontal="right" wrapText="1"/>
    </xf>
    <xf numFmtId="0" fontId="82" fillId="25" borderId="19" xfId="63" applyFont="1" applyFill="1" applyBorder="1" applyAlignment="1">
      <alignment horizontal="right" vertical="center"/>
    </xf>
    <xf numFmtId="0" fontId="74" fillId="26" borderId="0" xfId="63" applyFont="1" applyFill="1"/>
    <xf numFmtId="0" fontId="74" fillId="0" borderId="0" xfId="63" applyFont="1"/>
    <xf numFmtId="0" fontId="82" fillId="25" borderId="19" xfId="63" applyFont="1" applyFill="1" applyBorder="1"/>
    <xf numFmtId="0" fontId="74" fillId="0" borderId="0" xfId="63" applyFont="1" applyAlignment="1">
      <alignment vertical="center"/>
    </xf>
    <xf numFmtId="0" fontId="74" fillId="25" borderId="0" xfId="63" applyFont="1" applyFill="1" applyAlignment="1"/>
    <xf numFmtId="0" fontId="74" fillId="25" borderId="0" xfId="63" applyFont="1" applyFill="1" applyBorder="1" applyAlignment="1"/>
    <xf numFmtId="4" fontId="73" fillId="27" borderId="0" xfId="40" applyNumberFormat="1" applyFont="1" applyFill="1" applyBorder="1" applyAlignment="1">
      <alignment horizontal="right" wrapText="1"/>
    </xf>
    <xf numFmtId="0" fontId="82" fillId="25" borderId="19" xfId="63" applyFont="1" applyFill="1" applyBorder="1" applyAlignment="1"/>
    <xf numFmtId="0" fontId="74" fillId="26" borderId="0" xfId="63" applyFont="1" applyFill="1" applyAlignment="1"/>
    <xf numFmtId="0" fontId="74" fillId="0" borderId="0" xfId="63" applyFont="1" applyAlignment="1"/>
    <xf numFmtId="0" fontId="73" fillId="27" borderId="0" xfId="66" applyFont="1" applyFill="1" applyBorder="1" applyAlignment="1">
      <alignment horizontal="left" indent="1"/>
    </xf>
    <xf numFmtId="0" fontId="76" fillId="27" borderId="0" xfId="66" applyFont="1" applyFill="1" applyBorder="1" applyAlignment="1">
      <alignment horizontal="left" indent="4"/>
    </xf>
    <xf numFmtId="0" fontId="73" fillId="27" borderId="0" xfId="66" applyFont="1" applyFill="1" applyBorder="1" applyAlignment="1">
      <alignment horizontal="left"/>
    </xf>
    <xf numFmtId="4" fontId="73" fillId="27" borderId="0" xfId="40" applyNumberFormat="1" applyFont="1" applyFill="1" applyBorder="1" applyAlignment="1">
      <alignment horizontal="right" vertical="center" wrapText="1"/>
    </xf>
    <xf numFmtId="0" fontId="73" fillId="24" borderId="0" xfId="66" applyFont="1" applyFill="1" applyBorder="1" applyAlignment="1">
      <alignment horizontal="left" vertical="top"/>
    </xf>
    <xf numFmtId="0" fontId="73" fillId="27" borderId="0" xfId="40" applyFont="1" applyFill="1" applyBorder="1" applyAlignment="1">
      <alignment horizontal="left" indent="1"/>
    </xf>
    <xf numFmtId="0" fontId="73" fillId="27" borderId="0" xfId="40" applyFont="1" applyFill="1" applyBorder="1"/>
    <xf numFmtId="4" fontId="84" fillId="27" borderId="0" xfId="40" applyNumberFormat="1" applyFont="1" applyFill="1" applyBorder="1" applyAlignment="1">
      <alignment horizontal="right" wrapText="1"/>
    </xf>
    <xf numFmtId="0" fontId="44" fillId="26" borderId="31" xfId="63" applyFont="1" applyFill="1" applyBorder="1" applyAlignment="1"/>
    <xf numFmtId="1" fontId="15" fillId="26" borderId="0" xfId="63" applyNumberFormat="1" applyFont="1" applyFill="1" applyBorder="1" applyAlignment="1">
      <alignment horizontal="center" vertical="center" wrapText="1"/>
    </xf>
    <xf numFmtId="1" fontId="15" fillId="0" borderId="0" xfId="63" applyNumberFormat="1" applyFont="1" applyBorder="1" applyAlignment="1">
      <alignment horizontal="center" vertical="center" wrapText="1"/>
    </xf>
    <xf numFmtId="0" fontId="14" fillId="25" borderId="0" xfId="70" applyFont="1" applyFill="1" applyBorder="1" applyAlignment="1">
      <alignment horizontal="center" vertical="center" wrapText="1"/>
    </xf>
    <xf numFmtId="0" fontId="44" fillId="25" borderId="0" xfId="70" applyFont="1" applyFill="1" applyBorder="1"/>
    <xf numFmtId="0" fontId="44" fillId="26" borderId="0" xfId="70" applyFont="1" applyFill="1" applyBorder="1"/>
    <xf numFmtId="0" fontId="14" fillId="26" borderId="12" xfId="63" applyFont="1" applyFill="1" applyBorder="1" applyAlignment="1">
      <alignment horizontal="center" vertical="center"/>
    </xf>
    <xf numFmtId="1" fontId="14" fillId="0" borderId="0" xfId="70" applyNumberFormat="1" applyFont="1" applyBorder="1" applyAlignment="1">
      <alignment horizontal="center" vertical="center" wrapText="1"/>
    </xf>
    <xf numFmtId="0" fontId="14" fillId="0" borderId="0" xfId="70" applyFont="1" applyBorder="1" applyAlignment="1">
      <alignment horizontal="center" vertical="center" wrapText="1"/>
    </xf>
    <xf numFmtId="0" fontId="73" fillId="25" borderId="0" xfId="70" applyFont="1" applyFill="1" applyBorder="1" applyAlignment="1">
      <alignment vertical="center"/>
    </xf>
    <xf numFmtId="0" fontId="73" fillId="24" borderId="0" xfId="66" applyFont="1" applyFill="1" applyBorder="1" applyAlignment="1">
      <alignment horizontal="left" vertical="center"/>
    </xf>
    <xf numFmtId="3" fontId="73" fillId="25" borderId="10" xfId="70" applyNumberFormat="1" applyFont="1" applyFill="1" applyBorder="1" applyAlignment="1">
      <alignment horizontal="right"/>
    </xf>
    <xf numFmtId="3" fontId="73" fillId="26" borderId="10" xfId="70" applyNumberFormat="1" applyFont="1" applyFill="1" applyBorder="1" applyAlignment="1">
      <alignment horizontal="right"/>
    </xf>
    <xf numFmtId="0" fontId="82" fillId="25" borderId="19" xfId="63" applyFont="1" applyFill="1" applyBorder="1" applyAlignment="1">
      <alignment vertical="center"/>
    </xf>
    <xf numFmtId="0" fontId="73" fillId="27" borderId="0" xfId="40" applyFont="1" applyFill="1" applyBorder="1" applyAlignment="1">
      <alignment horizontal="left" vertical="center"/>
    </xf>
    <xf numFmtId="4" fontId="76" fillId="27" borderId="0" xfId="40" applyNumberFormat="1" applyFont="1" applyFill="1" applyBorder="1" applyAlignment="1">
      <alignment horizontal="left" vertical="center" wrapText="1"/>
    </xf>
    <xf numFmtId="3" fontId="76" fillId="25" borderId="0" xfId="70" applyNumberFormat="1" applyFont="1" applyFill="1" applyBorder="1" applyAlignment="1">
      <alignment horizontal="right" vertical="center"/>
    </xf>
    <xf numFmtId="3" fontId="76" fillId="26" borderId="0" xfId="70" applyNumberFormat="1" applyFont="1" applyFill="1" applyBorder="1" applyAlignment="1">
      <alignment horizontal="right" vertical="center"/>
    </xf>
    <xf numFmtId="0" fontId="14" fillId="25" borderId="0" xfId="70" applyFont="1" applyFill="1" applyBorder="1" applyAlignment="1">
      <alignment wrapText="1"/>
    </xf>
    <xf numFmtId="0" fontId="77" fillId="25" borderId="0" xfId="70" applyFont="1" applyFill="1" applyBorder="1" applyAlignment="1"/>
    <xf numFmtId="0" fontId="73" fillId="24" borderId="0" xfId="66" applyFont="1" applyFill="1" applyBorder="1" applyAlignment="1"/>
    <xf numFmtId="167" fontId="73" fillId="27" borderId="0" xfId="40" applyNumberFormat="1" applyFont="1" applyFill="1" applyBorder="1" applyAlignment="1">
      <alignment wrapText="1"/>
    </xf>
    <xf numFmtId="0" fontId="5" fillId="25" borderId="0" xfId="63" applyFont="1" applyFill="1" applyAlignment="1"/>
    <xf numFmtId="1" fontId="14" fillId="0" borderId="0" xfId="70" applyNumberFormat="1" applyFont="1" applyBorder="1" applyAlignment="1">
      <alignment wrapText="1"/>
    </xf>
    <xf numFmtId="0" fontId="14" fillId="0" borderId="0" xfId="70" applyFont="1" applyBorder="1" applyAlignment="1">
      <alignment wrapText="1"/>
    </xf>
    <xf numFmtId="167" fontId="76" fillId="27" borderId="0" xfId="40" applyNumberFormat="1" applyFont="1" applyFill="1" applyBorder="1" applyAlignment="1">
      <alignment vertical="center" wrapText="1"/>
    </xf>
    <xf numFmtId="0" fontId="77" fillId="25" borderId="0" xfId="70" applyFont="1" applyFill="1" applyBorder="1"/>
    <xf numFmtId="0" fontId="77" fillId="25" borderId="0" xfId="70" applyFont="1" applyFill="1" applyBorder="1" applyAlignment="1">
      <alignment vertical="center"/>
    </xf>
    <xf numFmtId="1" fontId="14" fillId="0" borderId="0" xfId="70" applyNumberFormat="1" applyFont="1" applyBorder="1" applyAlignment="1">
      <alignment horizontal="center" wrapText="1"/>
    </xf>
    <xf numFmtId="0" fontId="73" fillId="27" borderId="0" xfId="40" applyFont="1" applyFill="1" applyBorder="1" applyAlignment="1">
      <alignment horizontal="left"/>
    </xf>
    <xf numFmtId="0" fontId="86" fillId="26" borderId="0" xfId="70" applyFont="1" applyFill="1" applyAlignment="1"/>
    <xf numFmtId="3" fontId="84" fillId="26" borderId="0" xfId="70" applyNumberFormat="1" applyFont="1" applyFill="1" applyBorder="1" applyAlignment="1">
      <alignment vertical="center"/>
    </xf>
    <xf numFmtId="3" fontId="84" fillId="26" borderId="0" xfId="70" applyNumberFormat="1" applyFont="1" applyFill="1" applyBorder="1" applyAlignment="1">
      <alignment horizontal="right" vertical="center"/>
    </xf>
    <xf numFmtId="3" fontId="84" fillId="26" borderId="48" xfId="70" applyNumberFormat="1" applyFont="1" applyFill="1" applyBorder="1" applyAlignment="1">
      <alignment horizontal="right" vertical="center"/>
    </xf>
    <xf numFmtId="3" fontId="84" fillId="25" borderId="48" xfId="70" applyNumberFormat="1" applyFont="1" applyFill="1" applyBorder="1" applyAlignment="1">
      <alignment vertical="center"/>
    </xf>
    <xf numFmtId="3" fontId="84" fillId="25" borderId="0" xfId="70" applyNumberFormat="1" applyFont="1" applyFill="1" applyBorder="1" applyAlignment="1">
      <alignment vertical="center"/>
    </xf>
    <xf numFmtId="1" fontId="14" fillId="0" borderId="0" xfId="70" applyNumberFormat="1" applyFont="1" applyFill="1" applyBorder="1" applyAlignment="1">
      <alignment horizontal="center" vertical="center" wrapText="1"/>
    </xf>
    <xf numFmtId="0" fontId="74" fillId="28" borderId="0" xfId="63" applyFont="1" applyFill="1" applyBorder="1" applyAlignment="1">
      <alignment horizontal="center"/>
    </xf>
    <xf numFmtId="0" fontId="77" fillId="26" borderId="0" xfId="70" applyFont="1" applyFill="1" applyBorder="1"/>
    <xf numFmtId="0" fontId="73" fillId="26" borderId="12" xfId="63" applyFont="1" applyFill="1" applyBorder="1" applyAlignment="1">
      <alignment horizontal="center" vertical="center"/>
    </xf>
    <xf numFmtId="0" fontId="73" fillId="26" borderId="0" xfId="70" applyFont="1" applyFill="1" applyBorder="1" applyAlignment="1">
      <alignment vertical="center"/>
    </xf>
    <xf numFmtId="3" fontId="73" fillId="25" borderId="10" xfId="70" applyNumberFormat="1" applyFont="1" applyFill="1" applyBorder="1" applyAlignment="1">
      <alignment vertical="center"/>
    </xf>
    <xf numFmtId="3" fontId="73" fillId="26" borderId="10" xfId="70" applyNumberFormat="1" applyFont="1" applyFill="1" applyBorder="1" applyAlignment="1">
      <alignment vertical="center"/>
    </xf>
    <xf numFmtId="0" fontId="82" fillId="25" borderId="0" xfId="63" applyFont="1" applyFill="1" applyBorder="1" applyAlignment="1">
      <alignment vertical="center"/>
    </xf>
    <xf numFmtId="0" fontId="5" fillId="0" borderId="0" xfId="63" applyBorder="1" applyAlignment="1"/>
    <xf numFmtId="0" fontId="73" fillId="26" borderId="0" xfId="70" applyFont="1" applyFill="1" applyBorder="1" applyAlignment="1"/>
    <xf numFmtId="0" fontId="19" fillId="26" borderId="0" xfId="63" applyFont="1" applyFill="1" applyBorder="1" applyAlignment="1">
      <alignment horizontal="left" vertical="center"/>
    </xf>
    <xf numFmtId="0" fontId="14" fillId="26" borderId="0" xfId="70" applyFont="1" applyFill="1" applyBorder="1" applyAlignment="1">
      <alignment horizontal="center" vertical="center" wrapText="1"/>
    </xf>
    <xf numFmtId="1" fontId="14" fillId="26" borderId="0" xfId="70" applyNumberFormat="1" applyFont="1" applyFill="1" applyBorder="1" applyAlignment="1">
      <alignment horizontal="center" vertical="center" wrapText="1"/>
    </xf>
    <xf numFmtId="0" fontId="32" fillId="26" borderId="0" xfId="63" applyFont="1" applyFill="1" applyBorder="1" applyAlignment="1"/>
    <xf numFmtId="0" fontId="45" fillId="27" borderId="0" xfId="66" applyFont="1" applyFill="1" applyBorder="1" applyAlignment="1">
      <alignment horizontal="left"/>
    </xf>
    <xf numFmtId="3" fontId="84" fillId="26" borderId="0" xfId="63" applyNumberFormat="1" applyFont="1" applyFill="1" applyBorder="1" applyAlignment="1">
      <alignment horizontal="right"/>
    </xf>
    <xf numFmtId="3" fontId="84" fillId="26" borderId="0" xfId="63" applyNumberFormat="1" applyFont="1" applyFill="1" applyBorder="1" applyAlignment="1"/>
    <xf numFmtId="0" fontId="43" fillId="26" borderId="0" xfId="70" applyFont="1" applyFill="1" applyBorder="1" applyAlignment="1"/>
    <xf numFmtId="0" fontId="6" fillId="26" borderId="0" xfId="63" applyFont="1" applyFill="1" applyAlignment="1"/>
    <xf numFmtId="0" fontId="12" fillId="0" borderId="0" xfId="63" applyFont="1" applyAlignment="1"/>
    <xf numFmtId="167" fontId="5" fillId="0" borderId="0" xfId="63" applyNumberFormat="1" applyAlignment="1"/>
    <xf numFmtId="0" fontId="44" fillId="26" borderId="31" xfId="63" applyFont="1" applyFill="1" applyBorder="1" applyAlignment="1">
      <alignment horizontal="left"/>
    </xf>
    <xf numFmtId="0" fontId="15" fillId="25" borderId="0" xfId="63" applyFont="1" applyFill="1" applyBorder="1" applyAlignment="1">
      <alignment horizontal="center" wrapText="1"/>
    </xf>
    <xf numFmtId="0" fontId="44" fillId="26" borderId="32" xfId="63" applyFont="1" applyFill="1" applyBorder="1" applyAlignment="1">
      <alignment horizontal="left"/>
    </xf>
    <xf numFmtId="0" fontId="44" fillId="26" borderId="33" xfId="63" applyFont="1" applyFill="1" applyBorder="1" applyAlignment="1">
      <alignment horizontal="left"/>
    </xf>
    <xf numFmtId="1" fontId="15" fillId="26" borderId="0" xfId="63" applyNumberFormat="1" applyFont="1" applyFill="1" applyBorder="1" applyAlignment="1">
      <alignment horizontal="center" wrapText="1"/>
    </xf>
    <xf numFmtId="1" fontId="15" fillId="0" borderId="0" xfId="63" applyNumberFormat="1" applyFont="1" applyBorder="1" applyAlignment="1">
      <alignment horizontal="center" wrapText="1"/>
    </xf>
    <xf numFmtId="0" fontId="15" fillId="0" borderId="0" xfId="63" applyFont="1" applyBorder="1" applyAlignment="1">
      <alignment horizontal="center" wrapText="1"/>
    </xf>
    <xf numFmtId="0" fontId="14" fillId="25" borderId="0" xfId="70" applyFont="1" applyFill="1" applyBorder="1" applyAlignment="1">
      <alignment horizontal="center" wrapText="1"/>
    </xf>
    <xf numFmtId="0" fontId="77" fillId="26" borderId="32" xfId="63" applyFont="1" applyFill="1" applyBorder="1" applyAlignment="1">
      <alignment horizontal="left"/>
    </xf>
    <xf numFmtId="0" fontId="77" fillId="26" borderId="33" xfId="63" applyFont="1" applyFill="1" applyBorder="1" applyAlignment="1">
      <alignment horizontal="left"/>
    </xf>
    <xf numFmtId="1" fontId="14" fillId="0" borderId="0" xfId="70" applyNumberFormat="1" applyFont="1" applyFill="1" applyBorder="1" applyAlignment="1">
      <alignment horizontal="center" wrapText="1"/>
    </xf>
    <xf numFmtId="0" fontId="14" fillId="0" borderId="0" xfId="70" applyFont="1" applyBorder="1" applyAlignment="1">
      <alignment horizontal="center" wrapText="1"/>
    </xf>
    <xf numFmtId="167" fontId="5" fillId="0" borderId="0" xfId="70" applyNumberFormat="1" applyProtection="1">
      <protection locked="0"/>
    </xf>
    <xf numFmtId="165" fontId="59" fillId="0" borderId="0" xfId="70" applyNumberFormat="1" applyFont="1" applyProtection="1">
      <protection locked="0"/>
    </xf>
    <xf numFmtId="0" fontId="44" fillId="0" borderId="0" xfId="70" applyFont="1" applyFill="1" applyBorder="1" applyAlignment="1">
      <alignment vertical="center"/>
    </xf>
    <xf numFmtId="0" fontId="6" fillId="0" borderId="0" xfId="70" applyFont="1" applyFill="1" applyBorder="1" applyAlignment="1">
      <alignment vertical="center"/>
    </xf>
    <xf numFmtId="0" fontId="6" fillId="0" borderId="0" xfId="70" applyFont="1" applyFill="1" applyBorder="1" applyAlignment="1">
      <alignment vertical="top"/>
    </xf>
    <xf numFmtId="0" fontId="59" fillId="0" borderId="0" xfId="70" applyFont="1" applyFill="1" applyBorder="1" applyAlignment="1"/>
    <xf numFmtId="0" fontId="5" fillId="0" borderId="0" xfId="70" applyNumberFormat="1" applyFill="1" applyBorder="1"/>
    <xf numFmtId="0" fontId="70" fillId="0" borderId="0" xfId="70" applyFont="1" applyFill="1"/>
    <xf numFmtId="1" fontId="48" fillId="0" borderId="0" xfId="70" applyNumberFormat="1" applyFont="1" applyFill="1"/>
    <xf numFmtId="1" fontId="70" fillId="0" borderId="0" xfId="70" applyNumberFormat="1" applyFont="1" applyFill="1"/>
    <xf numFmtId="0" fontId="48" fillId="0" borderId="0" xfId="70" applyFont="1" applyFill="1"/>
    <xf numFmtId="0" fontId="16" fillId="0" borderId="0" xfId="70" applyFont="1" applyFill="1"/>
    <xf numFmtId="1" fontId="16" fillId="0" borderId="0" xfId="70" applyNumberFormat="1" applyFont="1" applyFill="1"/>
    <xf numFmtId="0" fontId="16" fillId="0" borderId="0" xfId="70" applyFont="1" applyFill="1" applyAlignment="1"/>
    <xf numFmtId="1" fontId="16" fillId="0" borderId="0" xfId="70" applyNumberFormat="1" applyFont="1" applyFill="1" applyAlignment="1"/>
    <xf numFmtId="3" fontId="16" fillId="0" borderId="0" xfId="70" applyNumberFormat="1" applyFont="1" applyFill="1"/>
    <xf numFmtId="1" fontId="70" fillId="0" borderId="0" xfId="70" applyNumberFormat="1" applyFont="1" applyFill="1" applyAlignment="1">
      <alignment horizontal="left"/>
    </xf>
    <xf numFmtId="1" fontId="70" fillId="0" borderId="0" xfId="70" applyNumberFormat="1" applyFont="1" applyFill="1" applyAlignment="1">
      <alignment horizontal="center"/>
    </xf>
    <xf numFmtId="3" fontId="70" fillId="0" borderId="0" xfId="70" applyNumberFormat="1" applyFont="1" applyFill="1"/>
    <xf numFmtId="0" fontId="32" fillId="0" borderId="0" xfId="70" applyFont="1" applyFill="1"/>
    <xf numFmtId="3" fontId="5" fillId="0" borderId="0" xfId="70" applyNumberFormat="1" applyFill="1"/>
    <xf numFmtId="3" fontId="6" fillId="0" borderId="0" xfId="70" applyNumberFormat="1" applyFont="1" applyFill="1"/>
    <xf numFmtId="165" fontId="74" fillId="0" borderId="0" xfId="70" applyNumberFormat="1" applyFont="1" applyFill="1" applyBorder="1"/>
    <xf numFmtId="0" fontId="74" fillId="0" borderId="0" xfId="70" applyFont="1" applyFill="1" applyBorder="1"/>
    <xf numFmtId="165" fontId="5" fillId="0" borderId="0" xfId="70" applyNumberFormat="1" applyFill="1" applyBorder="1"/>
    <xf numFmtId="0" fontId="111" fillId="0" borderId="0" xfId="70" applyFont="1" applyFill="1" applyBorder="1"/>
    <xf numFmtId="165" fontId="111" fillId="0" borderId="0" xfId="70" applyNumberFormat="1" applyFont="1" applyFill="1" applyBorder="1" applyAlignment="1">
      <alignment vertical="center"/>
    </xf>
    <xf numFmtId="0" fontId="44" fillId="0" borderId="0" xfId="51" applyFont="1" applyFill="1" applyBorder="1" applyAlignment="1">
      <alignment horizontal="left"/>
    </xf>
    <xf numFmtId="0" fontId="0" fillId="0" borderId="0" xfId="51" applyFont="1" applyFill="1" applyBorder="1"/>
    <xf numFmtId="0" fontId="0" fillId="0" borderId="0" xfId="51" applyFont="1" applyFill="1" applyBorder="1" applyAlignment="1">
      <alignment vertical="center"/>
    </xf>
    <xf numFmtId="0" fontId="12" fillId="0" borderId="0" xfId="51" applyFont="1" applyFill="1" applyBorder="1" applyAlignment="1">
      <alignment horizontal="center"/>
    </xf>
    <xf numFmtId="167" fontId="44" fillId="0" borderId="0" xfId="51" applyNumberFormat="1" applyFont="1" applyFill="1" applyBorder="1" applyAlignment="1">
      <alignment horizontal="right"/>
    </xf>
    <xf numFmtId="0" fontId="16" fillId="0" borderId="0" xfId="51" applyFont="1" applyFill="1" applyBorder="1"/>
    <xf numFmtId="165" fontId="13" fillId="0" borderId="0" xfId="51" applyNumberFormat="1" applyFont="1" applyFill="1" applyBorder="1" applyAlignment="1">
      <alignment horizontal="right"/>
    </xf>
    <xf numFmtId="167" fontId="16" fillId="0" borderId="0" xfId="51" applyNumberFormat="1" applyFont="1" applyFill="1" applyBorder="1"/>
    <xf numFmtId="165" fontId="8" fillId="0" borderId="0" xfId="51" applyNumberFormat="1" applyFont="1" applyFill="1" applyBorder="1" applyAlignment="1">
      <alignment horizontal="right"/>
    </xf>
    <xf numFmtId="2" fontId="0" fillId="0" borderId="0" xfId="51" applyNumberFormat="1" applyFont="1" applyFill="1" applyBorder="1"/>
    <xf numFmtId="0" fontId="5" fillId="0" borderId="0" xfId="51" applyFont="1" applyFill="1" applyBorder="1"/>
    <xf numFmtId="0" fontId="27" fillId="0" borderId="0" xfId="51" applyFont="1" applyFill="1" applyBorder="1"/>
    <xf numFmtId="165" fontId="31" fillId="0" borderId="0" xfId="51" applyNumberFormat="1" applyFont="1" applyFill="1" applyBorder="1" applyAlignment="1">
      <alignment horizontal="right"/>
    </xf>
    <xf numFmtId="0" fontId="46" fillId="0" borderId="0" xfId="51" applyFont="1" applyFill="1" applyBorder="1" applyAlignment="1">
      <alignment horizontal="center"/>
    </xf>
    <xf numFmtId="165" fontId="9" fillId="0" borderId="0" xfId="51" applyNumberFormat="1" applyFont="1" applyFill="1" applyBorder="1" applyAlignment="1">
      <alignment horizontal="right"/>
    </xf>
    <xf numFmtId="0" fontId="44" fillId="0" borderId="0" xfId="51" applyFont="1" applyFill="1" applyBorder="1"/>
    <xf numFmtId="0" fontId="67" fillId="0" borderId="0" xfId="51" applyFont="1" applyFill="1" applyBorder="1"/>
    <xf numFmtId="0" fontId="59" fillId="0" borderId="0" xfId="51" applyFont="1" applyFill="1" applyBorder="1"/>
    <xf numFmtId="0" fontId="12" fillId="0" borderId="0" xfId="51" applyFont="1" applyFill="1" applyBorder="1"/>
    <xf numFmtId="0" fontId="60" fillId="0" borderId="0" xfId="51" applyFont="1" applyFill="1" applyBorder="1" applyAlignment="1">
      <alignment horizontal="left"/>
    </xf>
    <xf numFmtId="178" fontId="0" fillId="0" borderId="0" xfId="51" applyNumberFormat="1" applyFont="1" applyFill="1" applyBorder="1"/>
    <xf numFmtId="0" fontId="92" fillId="32" borderId="0" xfId="62" applyFont="1" applyFill="1" applyBorder="1" applyAlignment="1">
      <alignment horizontal="left" wrapText="1"/>
    </xf>
    <xf numFmtId="0" fontId="15" fillId="36" borderId="0" xfId="62" applyFont="1" applyFill="1" applyBorder="1" applyAlignment="1">
      <alignment vertical="center" wrapText="1"/>
    </xf>
    <xf numFmtId="164" fontId="15" fillId="36" borderId="0" xfId="40" applyNumberFormat="1" applyFont="1" applyFill="1" applyBorder="1" applyAlignment="1">
      <alignment horizontal="justify" wrapText="1"/>
    </xf>
    <xf numFmtId="0" fontId="15" fillId="36" borderId="0" xfId="62" applyFont="1" applyFill="1" applyBorder="1" applyAlignment="1"/>
    <xf numFmtId="0" fontId="15" fillId="36" borderId="0" xfId="62" applyFont="1" applyFill="1" applyBorder="1" applyAlignment="1">
      <alignment vertical="center"/>
    </xf>
    <xf numFmtId="164" fontId="31" fillId="36" borderId="61" xfId="40" applyNumberFormat="1" applyFont="1" applyFill="1" applyBorder="1" applyAlignment="1">
      <alignment horizontal="left" vertical="center" wrapText="1"/>
    </xf>
    <xf numFmtId="164" fontId="31" fillId="36" borderId="0" xfId="40" applyNumberFormat="1" applyFont="1" applyFill="1" applyBorder="1" applyAlignment="1">
      <alignment horizontal="left" vertical="center" wrapText="1"/>
    </xf>
    <xf numFmtId="0" fontId="46" fillId="36" borderId="0" xfId="62" applyFont="1" applyFill="1" applyAlignment="1">
      <alignment horizontal="center" vertical="center"/>
    </xf>
    <xf numFmtId="172" fontId="110" fillId="33" borderId="0" xfId="62" applyNumberFormat="1" applyFont="1" applyFill="1" applyBorder="1" applyAlignment="1">
      <alignment horizontal="center" vertical="center" wrapText="1"/>
    </xf>
    <xf numFmtId="172" fontId="110" fillId="33" borderId="0" xfId="62" applyNumberFormat="1" applyFont="1" applyFill="1" applyBorder="1" applyAlignment="1">
      <alignment horizontal="center" vertical="center"/>
    </xf>
    <xf numFmtId="164" fontId="31" fillId="36" borderId="60" xfId="40" applyNumberFormat="1" applyFont="1" applyFill="1" applyBorder="1" applyAlignment="1">
      <alignment horizontal="left" vertical="center" wrapText="1"/>
    </xf>
    <xf numFmtId="164" fontId="117" fillId="37" borderId="0" xfId="40" applyNumberFormat="1" applyFont="1" applyFill="1" applyBorder="1" applyAlignment="1">
      <alignment horizontal="justify" vertical="center" readingOrder="1"/>
    </xf>
    <xf numFmtId="164" fontId="15" fillId="36" borderId="0" xfId="40" applyNumberFormat="1" applyFont="1" applyFill="1" applyBorder="1" applyAlignment="1">
      <alignment horizontal="justify" vertical="center" wrapText="1"/>
    </xf>
    <xf numFmtId="164" fontId="31" fillId="36" borderId="67" xfId="40" applyNumberFormat="1" applyFont="1" applyFill="1" applyBorder="1" applyAlignment="1">
      <alignment horizontal="left" vertical="center" wrapText="1"/>
    </xf>
    <xf numFmtId="0" fontId="13" fillId="25" borderId="0" xfId="0" applyFont="1" applyFill="1" applyBorder="1" applyAlignment="1">
      <alignment horizontal="justify" vertical="top" wrapText="1"/>
    </xf>
    <xf numFmtId="0" fontId="22" fillId="25" borderId="0" xfId="0" applyFont="1" applyFill="1" applyBorder="1" applyAlignment="1">
      <alignment horizontal="justify" vertical="top" wrapText="1"/>
    </xf>
    <xf numFmtId="0" fontId="20" fillId="25" borderId="18" xfId="0" applyFont="1" applyFill="1" applyBorder="1" applyAlignment="1">
      <alignment horizontal="right" indent="6"/>
    </xf>
    <xf numFmtId="0" fontId="14" fillId="25" borderId="0" xfId="0" applyFont="1" applyFill="1" applyBorder="1" applyAlignment="1"/>
    <xf numFmtId="0" fontId="20" fillId="25" borderId="0" xfId="0" applyFont="1" applyFill="1" applyBorder="1" applyAlignment="1"/>
    <xf numFmtId="172" fontId="15" fillId="24" borderId="0" xfId="40" applyNumberFormat="1" applyFont="1" applyFill="1" applyBorder="1" applyAlignment="1">
      <alignment horizontal="left" wrapText="1"/>
    </xf>
    <xf numFmtId="172" fontId="25" fillId="24" borderId="0" xfId="40" applyNumberFormat="1" applyFont="1" applyFill="1" applyBorder="1" applyAlignment="1">
      <alignment horizontal="left" wrapText="1"/>
    </xf>
    <xf numFmtId="0" fontId="12" fillId="25" borderId="0" xfId="0" applyFont="1" applyFill="1" applyBorder="1" applyAlignment="1"/>
    <xf numFmtId="173" fontId="15" fillId="25" borderId="0" xfId="0" applyNumberFormat="1" applyFont="1" applyFill="1" applyBorder="1" applyAlignment="1">
      <alignment horizontal="left"/>
    </xf>
    <xf numFmtId="164" fontId="20" fillId="27" borderId="0" xfId="40" applyNumberFormat="1" applyFont="1" applyFill="1" applyBorder="1" applyAlignment="1">
      <alignment horizontal="left" wrapText="1"/>
    </xf>
    <xf numFmtId="164" fontId="20" fillId="24" borderId="0" xfId="40" applyNumberFormat="1" applyFont="1" applyFill="1" applyBorder="1" applyAlignment="1">
      <alignment wrapText="1"/>
    </xf>
    <xf numFmtId="164" fontId="26" fillId="24" borderId="0" xfId="40" applyNumberFormat="1" applyFont="1" applyFill="1" applyBorder="1" applyAlignment="1">
      <alignment horizontal="left" wrapText="1"/>
    </xf>
    <xf numFmtId="164" fontId="14" fillId="24" borderId="0" xfId="40" applyNumberFormat="1" applyFont="1" applyFill="1" applyBorder="1" applyAlignment="1">
      <alignment horizontal="left" wrapText="1"/>
    </xf>
    <xf numFmtId="164" fontId="15" fillId="24" borderId="0" xfId="40" applyNumberFormat="1" applyFont="1" applyFill="1" applyBorder="1" applyAlignment="1">
      <alignment wrapText="1"/>
    </xf>
    <xf numFmtId="164" fontId="15" fillId="27" borderId="0" xfId="40" applyNumberFormat="1" applyFont="1" applyFill="1" applyBorder="1" applyAlignment="1">
      <alignment wrapText="1"/>
    </xf>
    <xf numFmtId="0" fontId="14" fillId="25" borderId="18" xfId="0" applyFont="1" applyFill="1" applyBorder="1" applyAlignment="1">
      <alignment horizontal="left" indent="5" readingOrder="1"/>
    </xf>
    <xf numFmtId="0" fontId="20" fillId="25" borderId="18" xfId="0" applyFont="1" applyFill="1" applyBorder="1" applyAlignment="1">
      <alignment horizontal="left" indent="5" readingOrder="1"/>
    </xf>
    <xf numFmtId="0" fontId="15" fillId="0" borderId="0" xfId="0" applyFont="1" applyBorder="1" applyAlignment="1">
      <alignment horizontal="justify" readingOrder="1"/>
    </xf>
    <xf numFmtId="0" fontId="14" fillId="25" borderId="0" xfId="0" applyFont="1" applyFill="1" applyBorder="1" applyAlignment="1">
      <alignment horizontal="justify" vertical="center" readingOrder="1"/>
    </xf>
    <xf numFmtId="0" fontId="14" fillId="25" borderId="0" xfId="0" applyNumberFormat="1" applyFont="1" applyFill="1" applyBorder="1" applyAlignment="1">
      <alignment horizontal="justify" vertical="center" readingOrder="1"/>
    </xf>
    <xf numFmtId="0" fontId="14" fillId="25" borderId="0" xfId="0" applyFont="1" applyFill="1" applyBorder="1" applyAlignment="1">
      <alignment horizontal="justify" vertical="center" wrapText="1" readingOrder="1"/>
    </xf>
    <xf numFmtId="173" fontId="15" fillId="25" borderId="0" xfId="0" applyNumberFormat="1" applyFont="1" applyFill="1" applyBorder="1" applyAlignment="1">
      <alignment horizontal="right"/>
    </xf>
    <xf numFmtId="173" fontId="15" fillId="25" borderId="19" xfId="0" applyNumberFormat="1" applyFont="1" applyFill="1" applyBorder="1" applyAlignment="1">
      <alignment horizontal="right"/>
    </xf>
    <xf numFmtId="0" fontId="14" fillId="26" borderId="0" xfId="0" applyFont="1" applyFill="1" applyBorder="1" applyAlignment="1">
      <alignment horizontal="justify" vertical="center" wrapText="1" readingOrder="1"/>
    </xf>
    <xf numFmtId="164" fontId="121" fillId="24" borderId="20" xfId="40" applyNumberFormat="1" applyFont="1" applyFill="1" applyBorder="1" applyAlignment="1">
      <alignment horizontal="justify" readingOrder="1"/>
    </xf>
    <xf numFmtId="164" fontId="121" fillId="24" borderId="0" xfId="40" applyNumberFormat="1" applyFont="1" applyFill="1" applyBorder="1" applyAlignment="1">
      <alignment horizontal="justify" readingOrder="1"/>
    </xf>
    <xf numFmtId="0" fontId="15" fillId="25" borderId="0" xfId="0" applyFont="1" applyFill="1" applyBorder="1" applyAlignment="1">
      <alignment horizontal="justify" vertical="center" readingOrder="1"/>
    </xf>
    <xf numFmtId="0" fontId="73" fillId="25" borderId="0" xfId="70" applyFont="1" applyFill="1" applyBorder="1" applyAlignment="1" applyProtection="1">
      <alignment horizontal="left"/>
    </xf>
    <xf numFmtId="173" fontId="15" fillId="25" borderId="0" xfId="70" applyNumberFormat="1" applyFont="1" applyFill="1" applyBorder="1" applyAlignment="1" applyProtection="1">
      <alignment horizontal="left"/>
    </xf>
    <xf numFmtId="0" fontId="19" fillId="0" borderId="0" xfId="70" applyFont="1" applyBorder="1" applyAlignment="1" applyProtection="1">
      <alignment vertical="top" wrapText="1"/>
    </xf>
    <xf numFmtId="0" fontId="5" fillId="0" borderId="0" xfId="70" applyBorder="1" applyAlignment="1" applyProtection="1">
      <alignment vertical="top" wrapText="1"/>
    </xf>
    <xf numFmtId="0" fontId="14" fillId="26" borderId="52" xfId="70" applyFont="1" applyFill="1" applyBorder="1" applyAlignment="1" applyProtection="1">
      <alignment horizontal="center"/>
    </xf>
    <xf numFmtId="168" fontId="15" fillId="24" borderId="0" xfId="40" applyNumberFormat="1" applyFont="1" applyFill="1" applyBorder="1" applyAlignment="1" applyProtection="1">
      <alignment horizontal="right" wrapText="1" indent="2"/>
    </xf>
    <xf numFmtId="167" fontId="15" fillId="24" borderId="0" xfId="40" applyNumberFormat="1" applyFont="1" applyFill="1" applyBorder="1" applyAlignment="1" applyProtection="1">
      <alignment horizontal="right" wrapText="1" indent="2"/>
    </xf>
    <xf numFmtId="168" fontId="15" fillId="27" borderId="0" xfId="40" applyNumberFormat="1" applyFont="1" applyFill="1" applyBorder="1" applyAlignment="1" applyProtection="1">
      <alignment horizontal="right" wrapText="1" indent="2"/>
    </xf>
    <xf numFmtId="0" fontId="19" fillId="25" borderId="0" xfId="70" applyFont="1" applyFill="1" applyBorder="1" applyAlignment="1" applyProtection="1">
      <alignment horizontal="right"/>
    </xf>
    <xf numFmtId="167" fontId="15" fillId="27" borderId="0" xfId="40" applyNumberFormat="1" applyFont="1" applyFill="1" applyBorder="1" applyAlignment="1" applyProtection="1">
      <alignment horizontal="right" wrapText="1" indent="2"/>
    </xf>
    <xf numFmtId="167" fontId="73" fillId="27" borderId="0" xfId="40" applyNumberFormat="1" applyFont="1" applyFill="1" applyBorder="1" applyAlignment="1" applyProtection="1">
      <alignment horizontal="right" wrapText="1" indent="2"/>
    </xf>
    <xf numFmtId="167" fontId="73" fillId="24" borderId="0" xfId="40" applyNumberFormat="1" applyFont="1" applyFill="1" applyBorder="1" applyAlignment="1" applyProtection="1">
      <alignment horizontal="right" wrapText="1" indent="2"/>
    </xf>
    <xf numFmtId="167" fontId="73" fillId="25" borderId="0" xfId="70" applyNumberFormat="1" applyFont="1" applyFill="1" applyBorder="1" applyAlignment="1" applyProtection="1">
      <alignment horizontal="right" indent="2"/>
    </xf>
    <xf numFmtId="167" fontId="73" fillId="26" borderId="0" xfId="70" applyNumberFormat="1" applyFont="1" applyFill="1" applyBorder="1" applyAlignment="1" applyProtection="1">
      <alignment horizontal="right" indent="2"/>
    </xf>
    <xf numFmtId="0" fontId="14" fillId="25" borderId="18" xfId="70" applyFont="1" applyFill="1" applyBorder="1" applyAlignment="1" applyProtection="1">
      <alignment horizontal="right" indent="5"/>
    </xf>
    <xf numFmtId="0" fontId="19" fillId="0" borderId="0" xfId="70" applyFont="1" applyBorder="1" applyAlignment="1" applyProtection="1">
      <alignment vertical="justify" wrapText="1"/>
    </xf>
    <xf numFmtId="0" fontId="5" fillId="0" borderId="0" xfId="70" applyBorder="1" applyAlignment="1" applyProtection="1">
      <alignment vertical="justify" wrapText="1"/>
    </xf>
    <xf numFmtId="173" fontId="15" fillId="25" borderId="0" xfId="70" applyNumberFormat="1" applyFont="1" applyFill="1" applyBorder="1" applyAlignment="1" applyProtection="1">
      <alignment horizontal="right"/>
    </xf>
    <xf numFmtId="0" fontId="15" fillId="24" borderId="0" xfId="40" applyFont="1" applyFill="1" applyBorder="1" applyAlignment="1" applyProtection="1">
      <alignment horizontal="left" indent="1"/>
    </xf>
    <xf numFmtId="165" fontId="15" fillId="25" borderId="0" xfId="70" applyNumberFormat="1" applyFont="1" applyFill="1" applyBorder="1" applyAlignment="1" applyProtection="1">
      <alignment horizontal="right" indent="2"/>
    </xf>
    <xf numFmtId="165" fontId="15" fillId="26" borderId="0" xfId="70" applyNumberFormat="1" applyFont="1" applyFill="1" applyBorder="1" applyAlignment="1" applyProtection="1">
      <alignment horizontal="right" indent="2"/>
    </xf>
    <xf numFmtId="169" fontId="15" fillId="27" borderId="0" xfId="40" applyNumberFormat="1" applyFont="1" applyFill="1" applyBorder="1" applyAlignment="1" applyProtection="1">
      <alignment horizontal="right" wrapText="1" indent="2"/>
    </xf>
    <xf numFmtId="0" fontId="14" fillId="24" borderId="0" xfId="40" applyFont="1" applyFill="1" applyBorder="1" applyAlignment="1" applyProtection="1">
      <alignment horizontal="left" wrapText="1"/>
    </xf>
    <xf numFmtId="169" fontId="15" fillId="24" borderId="0" xfId="40" applyNumberFormat="1" applyFont="1" applyFill="1" applyBorder="1" applyAlignment="1" applyProtection="1">
      <alignment horizontal="right" wrapText="1" indent="2"/>
    </xf>
    <xf numFmtId="168" fontId="14" fillId="27" borderId="0" xfId="40" applyNumberFormat="1" applyFont="1" applyFill="1" applyBorder="1" applyAlignment="1" applyProtection="1">
      <alignment horizontal="right" wrapText="1" indent="2"/>
    </xf>
    <xf numFmtId="0" fontId="14" fillId="24" borderId="0" xfId="40" applyFont="1" applyFill="1" applyBorder="1" applyAlignment="1" applyProtection="1">
      <alignment horizontal="left" indent="2"/>
    </xf>
    <xf numFmtId="168" fontId="14" fillId="24" borderId="0" xfId="40" applyNumberFormat="1" applyFont="1" applyFill="1" applyBorder="1" applyAlignment="1" applyProtection="1">
      <alignment horizontal="right" wrapText="1" indent="2"/>
    </xf>
    <xf numFmtId="167" fontId="15" fillId="47" borderId="0" xfId="60" applyNumberFormat="1" applyFont="1" applyFill="1" applyBorder="1" applyAlignment="1" applyProtection="1">
      <alignment horizontal="right" wrapText="1" indent="2"/>
    </xf>
    <xf numFmtId="167" fontId="15" fillId="43" borderId="0" xfId="60" applyNumberFormat="1" applyFont="1" applyFill="1" applyBorder="1" applyAlignment="1" applyProtection="1">
      <alignment horizontal="right" wrapText="1" indent="2"/>
    </xf>
    <xf numFmtId="0" fontId="14" fillId="25" borderId="0" xfId="70" applyFont="1" applyFill="1" applyBorder="1" applyAlignment="1" applyProtection="1">
      <alignment horizontal="left" indent="4"/>
    </xf>
    <xf numFmtId="0" fontId="44" fillId="26" borderId="15" xfId="70" applyFont="1" applyFill="1" applyBorder="1" applyAlignment="1" applyProtection="1">
      <alignment horizontal="left" vertical="center"/>
    </xf>
    <xf numFmtId="0" fontId="44" fillId="26" borderId="16" xfId="70" applyFont="1" applyFill="1" applyBorder="1" applyAlignment="1" applyProtection="1">
      <alignment horizontal="left" vertical="center"/>
    </xf>
    <xf numFmtId="0" fontId="44" fillId="26" borderId="17" xfId="70" applyFont="1" applyFill="1" applyBorder="1" applyAlignment="1" applyProtection="1">
      <alignment horizontal="left" vertical="center"/>
    </xf>
    <xf numFmtId="0" fontId="19" fillId="25" borderId="0" xfId="70" applyFont="1" applyFill="1" applyBorder="1" applyAlignment="1" applyProtection="1">
      <alignment vertical="justify" wrapText="1"/>
    </xf>
    <xf numFmtId="0" fontId="5" fillId="25" borderId="0" xfId="70" applyFill="1" applyBorder="1" applyAlignment="1" applyProtection="1">
      <alignment vertical="justify" wrapText="1"/>
    </xf>
    <xf numFmtId="0" fontId="79" fillId="25" borderId="0" xfId="70" applyFont="1" applyFill="1" applyBorder="1" applyAlignment="1" applyProtection="1">
      <alignment horizontal="center"/>
    </xf>
    <xf numFmtId="0" fontId="19" fillId="25" borderId="0" xfId="70" applyFont="1" applyFill="1" applyBorder="1" applyAlignment="1" applyProtection="1">
      <alignment vertical="top"/>
    </xf>
    <xf numFmtId="0" fontId="5" fillId="25" borderId="0" xfId="70" applyFill="1" applyBorder="1" applyAlignment="1" applyProtection="1">
      <alignment vertical="top"/>
    </xf>
    <xf numFmtId="165" fontId="26" fillId="25" borderId="0" xfId="70" applyNumberFormat="1" applyFont="1" applyFill="1" applyBorder="1" applyAlignment="1" applyProtection="1">
      <alignment horizontal="right" indent="2"/>
    </xf>
    <xf numFmtId="165" fontId="26" fillId="26" borderId="0" xfId="70" applyNumberFormat="1" applyFont="1" applyFill="1" applyBorder="1" applyAlignment="1" applyProtection="1">
      <alignment horizontal="right" indent="2"/>
    </xf>
    <xf numFmtId="165" fontId="73" fillId="25" borderId="0" xfId="70" applyNumberFormat="1" applyFont="1" applyFill="1" applyBorder="1" applyAlignment="1" applyProtection="1">
      <alignment horizontal="right" indent="2"/>
    </xf>
    <xf numFmtId="165" fontId="73" fillId="26" borderId="0" xfId="70" applyNumberFormat="1" applyFont="1" applyFill="1" applyBorder="1" applyAlignment="1" applyProtection="1">
      <alignment horizontal="right" indent="2"/>
    </xf>
    <xf numFmtId="165" fontId="15" fillId="24" borderId="0" xfId="40" applyNumberFormat="1" applyFont="1" applyFill="1" applyBorder="1" applyAlignment="1" applyProtection="1">
      <alignment horizontal="right" wrapText="1" indent="2"/>
    </xf>
    <xf numFmtId="165" fontId="15" fillId="27" borderId="0" xfId="40" applyNumberFormat="1" applyFont="1" applyFill="1" applyBorder="1" applyAlignment="1" applyProtection="1">
      <alignment horizontal="right" wrapText="1" indent="2"/>
    </xf>
    <xf numFmtId="0" fontId="14" fillId="25" borderId="0" xfId="70" applyFont="1" applyFill="1" applyBorder="1" applyAlignment="1" applyProtection="1">
      <alignment horizontal="right" indent="6"/>
    </xf>
    <xf numFmtId="0" fontId="19" fillId="25" borderId="0" xfId="62" applyFont="1" applyFill="1" applyBorder="1" applyAlignment="1">
      <alignment vertical="center" wrapText="1"/>
    </xf>
    <xf numFmtId="0" fontId="83" fillId="26" borderId="0" xfId="62" applyFont="1" applyFill="1" applyBorder="1" applyAlignment="1">
      <alignment horizontal="center" vertical="center"/>
    </xf>
    <xf numFmtId="0" fontId="83" fillId="26" borderId="0" xfId="62" applyFont="1" applyFill="1" applyBorder="1" applyAlignment="1">
      <alignment horizontal="left" vertical="center"/>
    </xf>
    <xf numFmtId="0" fontId="19" fillId="26" borderId="0" xfId="62" applyFont="1" applyFill="1" applyBorder="1" applyAlignment="1">
      <alignment horizontal="justify" wrapText="1"/>
    </xf>
    <xf numFmtId="0" fontId="83" fillId="25" borderId="24" xfId="62" applyFont="1" applyFill="1" applyBorder="1" applyAlignment="1">
      <alignment horizontal="left" vertical="center"/>
    </xf>
    <xf numFmtId="0" fontId="83" fillId="25" borderId="25" xfId="62" applyFont="1" applyFill="1" applyBorder="1" applyAlignment="1">
      <alignment horizontal="left" vertical="center"/>
    </xf>
    <xf numFmtId="0" fontId="78" fillId="26" borderId="24" xfId="0" applyFont="1" applyFill="1" applyBorder="1" applyAlignment="1">
      <alignment horizontal="left" vertical="center" wrapText="1"/>
    </xf>
    <xf numFmtId="0" fontId="78" fillId="26" borderId="26" xfId="0" applyFont="1" applyFill="1" applyBorder="1" applyAlignment="1">
      <alignment horizontal="left" vertical="center" wrapText="1"/>
    </xf>
    <xf numFmtId="0" fontId="78" fillId="26" borderId="25" xfId="0" applyFont="1" applyFill="1" applyBorder="1" applyAlignment="1">
      <alignment horizontal="left" vertical="center" wrapText="1"/>
    </xf>
    <xf numFmtId="0" fontId="14" fillId="25" borderId="0" xfId="62" applyFont="1" applyFill="1" applyBorder="1" applyAlignment="1">
      <alignment horizontal="left" indent="6"/>
    </xf>
    <xf numFmtId="1" fontId="14" fillId="25" borderId="13" xfId="0" applyNumberFormat="1" applyFont="1" applyFill="1" applyBorder="1" applyAlignment="1">
      <alignment horizontal="center"/>
    </xf>
    <xf numFmtId="1" fontId="14" fillId="25" borderId="13" xfId="0" applyNumberFormat="1" applyFont="1" applyFill="1" applyBorder="1" applyAlignment="1">
      <alignment horizontal="center" wrapText="1"/>
    </xf>
    <xf numFmtId="0" fontId="14" fillId="26" borderId="18" xfId="0" applyFont="1" applyFill="1" applyBorder="1" applyAlignment="1">
      <alignment horizontal="right" indent="6"/>
    </xf>
    <xf numFmtId="0" fontId="12" fillId="25" borderId="23" xfId="0" applyFont="1" applyFill="1" applyBorder="1" applyAlignment="1">
      <alignment horizontal="left"/>
    </xf>
    <xf numFmtId="0" fontId="12" fillId="25" borderId="22" xfId="0" applyFont="1" applyFill="1" applyBorder="1" applyAlignment="1">
      <alignment horizontal="left"/>
    </xf>
    <xf numFmtId="0" fontId="12" fillId="25" borderId="0" xfId="0" applyFont="1" applyFill="1" applyBorder="1" applyAlignment="1">
      <alignment horizontal="left"/>
    </xf>
    <xf numFmtId="0" fontId="19" fillId="25" borderId="0" xfId="0" applyFont="1" applyFill="1" applyBorder="1" applyAlignment="1">
      <alignment horizontal="left" vertical="top"/>
    </xf>
    <xf numFmtId="0" fontId="8" fillId="25" borderId="0" xfId="0" applyFont="1" applyFill="1" applyBorder="1"/>
    <xf numFmtId="0" fontId="11" fillId="26" borderId="13" xfId="0" applyFont="1" applyFill="1" applyBorder="1" applyAlignment="1">
      <alignment horizontal="center"/>
    </xf>
    <xf numFmtId="0" fontId="73" fillId="25" borderId="0" xfId="0" applyFont="1" applyFill="1" applyBorder="1" applyAlignment="1">
      <alignment horizontal="left"/>
    </xf>
    <xf numFmtId="0" fontId="32" fillId="24" borderId="0" xfId="40" applyFont="1" applyFill="1" applyBorder="1" applyAlignment="1">
      <alignment horizontal="justify" wrapText="1"/>
    </xf>
    <xf numFmtId="0" fontId="19" fillId="24" borderId="0" xfId="40" applyFont="1" applyFill="1" applyBorder="1" applyAlignment="1">
      <alignment horizontal="justify" wrapText="1"/>
    </xf>
    <xf numFmtId="0" fontId="32" fillId="24" borderId="0" xfId="40" applyNumberFormat="1" applyFont="1" applyFill="1" applyBorder="1" applyAlignment="1">
      <alignment horizontal="justify" vertical="center" wrapText="1"/>
    </xf>
    <xf numFmtId="0" fontId="19" fillId="24" borderId="0" xfId="40" applyNumberFormat="1" applyFont="1" applyFill="1" applyBorder="1" applyAlignment="1">
      <alignment horizontal="justify" vertical="center" wrapText="1"/>
    </xf>
    <xf numFmtId="0" fontId="19" fillId="24" borderId="0" xfId="40" applyFont="1" applyFill="1" applyBorder="1" applyAlignment="1">
      <alignment horizontal="justify" vertical="top" wrapText="1"/>
    </xf>
    <xf numFmtId="173" fontId="15" fillId="25" borderId="0" xfId="70" applyNumberFormat="1" applyFont="1" applyFill="1" applyBorder="1" applyAlignment="1">
      <alignment horizontal="right"/>
    </xf>
    <xf numFmtId="0" fontId="14" fillId="25" borderId="18" xfId="70" applyFont="1" applyFill="1" applyBorder="1" applyAlignment="1">
      <alignment horizontal="left" indent="6"/>
    </xf>
    <xf numFmtId="0" fontId="14" fillId="25" borderId="0" xfId="70" applyFont="1" applyFill="1" applyBorder="1" applyAlignment="1">
      <alignment horizontal="left" indent="6"/>
    </xf>
    <xf numFmtId="0" fontId="19" fillId="25" borderId="0" xfId="70" applyFont="1" applyFill="1" applyBorder="1" applyAlignment="1">
      <alignment horizontal="left" vertical="top"/>
    </xf>
    <xf numFmtId="0" fontId="73" fillId="25" borderId="0" xfId="70" applyFont="1" applyFill="1" applyBorder="1" applyAlignment="1">
      <alignment horizontal="left"/>
    </xf>
    <xf numFmtId="0" fontId="14" fillId="26" borderId="13" xfId="70" applyFont="1" applyFill="1" applyBorder="1" applyAlignment="1">
      <alignment horizontal="center" wrapText="1"/>
    </xf>
    <xf numFmtId="0" fontId="14" fillId="26" borderId="13" xfId="70" applyFont="1" applyFill="1" applyBorder="1" applyAlignment="1">
      <alignment horizontal="center"/>
    </xf>
    <xf numFmtId="0" fontId="6" fillId="0" borderId="0" xfId="121" applyFont="1" applyFill="1" applyBorder="1" applyAlignment="1">
      <alignment horizontal="center" vertical="center"/>
    </xf>
    <xf numFmtId="0" fontId="6" fillId="0" borderId="0" xfId="70" applyFont="1" applyFill="1" applyBorder="1" applyAlignment="1">
      <alignment horizontal="justify" vertical="center"/>
    </xf>
    <xf numFmtId="0" fontId="73" fillId="25" borderId="0" xfId="78" applyFont="1" applyFill="1" applyBorder="1" applyAlignment="1">
      <alignment horizontal="left" vertical="center"/>
    </xf>
    <xf numFmtId="173" fontId="6" fillId="25" borderId="0" xfId="70" applyNumberFormat="1" applyFont="1" applyFill="1" applyBorder="1" applyAlignment="1">
      <alignment horizontal="left"/>
    </xf>
    <xf numFmtId="0" fontId="14" fillId="25" borderId="18" xfId="70" applyFont="1" applyFill="1" applyBorder="1" applyAlignment="1">
      <alignment horizontal="left"/>
    </xf>
    <xf numFmtId="0" fontId="14" fillId="25" borderId="18" xfId="70" applyFont="1" applyFill="1" applyBorder="1" applyAlignment="1">
      <alignment horizontal="right" indent="6"/>
    </xf>
    <xf numFmtId="0" fontId="19" fillId="25" borderId="22" xfId="70" applyFont="1" applyFill="1" applyBorder="1" applyAlignment="1">
      <alignment horizontal="center"/>
    </xf>
    <xf numFmtId="0" fontId="19" fillId="25" borderId="53" xfId="70" applyFont="1" applyFill="1" applyBorder="1" applyAlignment="1">
      <alignment horizontal="center"/>
    </xf>
    <xf numFmtId="0" fontId="44" fillId="26" borderId="27" xfId="70" applyFont="1" applyFill="1" applyBorder="1" applyAlignment="1">
      <alignment horizontal="left" vertical="center"/>
    </xf>
    <xf numFmtId="0" fontId="44" fillId="26" borderId="28" xfId="70" applyFont="1" applyFill="1" applyBorder="1" applyAlignment="1">
      <alignment horizontal="left" vertical="center"/>
    </xf>
    <xf numFmtId="0" fontId="44" fillId="26" borderId="29" xfId="70" applyFont="1" applyFill="1" applyBorder="1" applyAlignment="1">
      <alignment horizontal="left" vertical="center"/>
    </xf>
    <xf numFmtId="0" fontId="114" fillId="26" borderId="71" xfId="70" applyFont="1" applyFill="1" applyBorder="1" applyAlignment="1">
      <alignment horizontal="center" vertical="center"/>
    </xf>
    <xf numFmtId="0" fontId="114" fillId="26" borderId="72" xfId="70" applyFont="1" applyFill="1" applyBorder="1" applyAlignment="1">
      <alignment horizontal="center" vertical="center"/>
    </xf>
    <xf numFmtId="0" fontId="114" fillId="26" borderId="75" xfId="70" applyFont="1" applyFill="1" applyBorder="1" applyAlignment="1">
      <alignment horizontal="center" vertical="center"/>
    </xf>
    <xf numFmtId="0" fontId="114" fillId="26" borderId="76" xfId="70" applyFont="1" applyFill="1" applyBorder="1" applyAlignment="1">
      <alignment horizontal="center" vertical="center"/>
    </xf>
    <xf numFmtId="0" fontId="14" fillId="25" borderId="13" xfId="70" applyFont="1" applyFill="1" applyBorder="1" applyAlignment="1">
      <alignment horizontal="center" vertical="center" wrapText="1"/>
    </xf>
    <xf numFmtId="0" fontId="14" fillId="25" borderId="73" xfId="70" applyFont="1" applyFill="1" applyBorder="1" applyAlignment="1">
      <alignment horizontal="center" vertical="center" wrapText="1"/>
    </xf>
    <xf numFmtId="0" fontId="14" fillId="25" borderId="74" xfId="70" applyFont="1" applyFill="1" applyBorder="1" applyAlignment="1">
      <alignment horizontal="center" vertical="center" wrapText="1"/>
    </xf>
    <xf numFmtId="0" fontId="14" fillId="25" borderId="77" xfId="70" applyFont="1" applyFill="1" applyBorder="1" applyAlignment="1">
      <alignment horizontal="center" vertical="center" wrapText="1"/>
    </xf>
    <xf numFmtId="0" fontId="32" fillId="26" borderId="0" xfId="63" applyFont="1" applyFill="1" applyBorder="1" applyAlignment="1">
      <alignment horizontal="left" vertical="top" wrapText="1"/>
    </xf>
    <xf numFmtId="173" fontId="6" fillId="26" borderId="0" xfId="63" applyNumberFormat="1" applyFont="1" applyFill="1" applyAlignment="1">
      <alignment horizontal="right"/>
    </xf>
    <xf numFmtId="0" fontId="14" fillId="25" borderId="18" xfId="63" applyFont="1" applyFill="1" applyBorder="1" applyAlignment="1">
      <alignment horizontal="center"/>
    </xf>
    <xf numFmtId="0" fontId="73" fillId="24" borderId="0" xfId="40" applyFont="1" applyFill="1" applyBorder="1" applyAlignment="1">
      <alignment vertical="center" wrapText="1"/>
    </xf>
    <xf numFmtId="173" fontId="15" fillId="25" borderId="0" xfId="62" applyNumberFormat="1" applyFont="1" applyFill="1" applyBorder="1" applyAlignment="1">
      <alignment horizontal="left"/>
    </xf>
    <xf numFmtId="0" fontId="44" fillId="26" borderId="31" xfId="62" applyFont="1" applyFill="1" applyBorder="1" applyAlignment="1">
      <alignment horizontal="left" vertical="center" wrapText="1"/>
    </xf>
    <xf numFmtId="0" fontId="44" fillId="26" borderId="32" xfId="62" applyFont="1" applyFill="1" applyBorder="1" applyAlignment="1">
      <alignment horizontal="left" vertical="center" wrapText="1"/>
    </xf>
    <xf numFmtId="0" fontId="44" fillId="26" borderId="33" xfId="62" applyFont="1" applyFill="1" applyBorder="1" applyAlignment="1">
      <alignment horizontal="left" vertical="center" wrapText="1"/>
    </xf>
    <xf numFmtId="0" fontId="19" fillId="24" borderId="51" xfId="40" applyFont="1" applyFill="1" applyBorder="1" applyAlignment="1">
      <alignment horizontal="left" vertical="top"/>
    </xf>
    <xf numFmtId="0" fontId="19" fillId="24" borderId="0" xfId="40" applyFont="1" applyFill="1" applyBorder="1" applyAlignment="1">
      <alignment horizontal="left" vertical="top"/>
    </xf>
    <xf numFmtId="0" fontId="14" fillId="0" borderId="12" xfId="53" applyFont="1" applyBorder="1" applyAlignment="1">
      <alignment horizontal="center" vertical="center" wrapText="1"/>
    </xf>
    <xf numFmtId="0" fontId="14" fillId="0" borderId="58" xfId="53" applyFont="1" applyBorder="1" applyAlignment="1">
      <alignment horizontal="center" vertical="center" wrapText="1"/>
    </xf>
    <xf numFmtId="0" fontId="14" fillId="0" borderId="57" xfId="53" applyFont="1" applyBorder="1" applyAlignment="1">
      <alignment horizontal="center" vertical="center" wrapText="1"/>
    </xf>
    <xf numFmtId="164" fontId="15" fillId="27" borderId="48" xfId="40" applyNumberFormat="1" applyFont="1" applyFill="1" applyBorder="1" applyAlignment="1">
      <alignment horizontal="center" wrapText="1"/>
    </xf>
    <xf numFmtId="164" fontId="19" fillId="27" borderId="48" xfId="40" applyNumberFormat="1" applyFont="1" applyFill="1" applyBorder="1" applyAlignment="1">
      <alignment horizontal="right" wrapText="1"/>
    </xf>
    <xf numFmtId="0" fontId="32" fillId="25" borderId="0" xfId="62" applyFont="1" applyFill="1" applyBorder="1" applyAlignment="1">
      <alignment horizontal="left" vertical="center"/>
    </xf>
    <xf numFmtId="0" fontId="87" fillId="25" borderId="0" xfId="0" applyFont="1" applyFill="1" applyBorder="1" applyAlignment="1">
      <alignment horizontal="center"/>
    </xf>
    <xf numFmtId="0" fontId="14" fillId="25" borderId="18" xfId="62" applyFont="1" applyFill="1" applyBorder="1" applyAlignment="1">
      <alignment horizontal="right" indent="6"/>
    </xf>
    <xf numFmtId="0" fontId="19" fillId="24" borderId="51" xfId="40" applyFont="1" applyFill="1" applyBorder="1" applyAlignment="1">
      <alignment vertical="justify" wrapText="1"/>
    </xf>
    <xf numFmtId="0" fontId="19" fillId="24" borderId="0" xfId="40" applyFont="1" applyFill="1" applyBorder="1" applyAlignment="1">
      <alignment vertical="justify" wrapText="1"/>
    </xf>
    <xf numFmtId="0" fontId="73" fillId="25" borderId="0" xfId="62" applyFont="1" applyFill="1" applyBorder="1" applyAlignment="1">
      <alignment horizontal="left" vertical="center"/>
    </xf>
    <xf numFmtId="0" fontId="19" fillId="25" borderId="51" xfId="62" applyFont="1" applyFill="1" applyBorder="1" applyAlignment="1">
      <alignment horizontal="left" vertical="top"/>
    </xf>
    <xf numFmtId="0" fontId="19" fillId="25" borderId="0" xfId="62" applyFont="1" applyFill="1" applyBorder="1" applyAlignment="1">
      <alignment horizontal="left" vertical="top"/>
    </xf>
    <xf numFmtId="0" fontId="14" fillId="25" borderId="12" xfId="62" applyFont="1" applyFill="1" applyBorder="1" applyAlignment="1">
      <alignment horizontal="center"/>
    </xf>
    <xf numFmtId="0" fontId="14" fillId="25" borderId="57" xfId="62" applyFont="1" applyFill="1" applyBorder="1" applyAlignment="1">
      <alignment horizontal="center"/>
    </xf>
    <xf numFmtId="0" fontId="14" fillId="25" borderId="58" xfId="62" applyFont="1" applyFill="1" applyBorder="1" applyAlignment="1">
      <alignment horizontal="center"/>
    </xf>
    <xf numFmtId="173" fontId="15" fillId="25" borderId="0" xfId="62" applyNumberFormat="1" applyFont="1" applyFill="1" applyBorder="1" applyAlignment="1">
      <alignment horizontal="right"/>
    </xf>
    <xf numFmtId="0" fontId="14" fillId="26" borderId="12" xfId="53" applyFont="1" applyFill="1" applyBorder="1" applyAlignment="1">
      <alignment horizontal="center" vertical="center" wrapText="1"/>
    </xf>
    <xf numFmtId="0" fontId="73" fillId="25" borderId="0" xfId="0" applyFont="1" applyFill="1" applyBorder="1" applyAlignment="1">
      <alignment horizontal="left" vertical="center"/>
    </xf>
    <xf numFmtId="0" fontId="44" fillId="26" borderId="31" xfId="0" applyFont="1" applyFill="1" applyBorder="1" applyAlignment="1">
      <alignment horizontal="left" vertical="center"/>
    </xf>
    <xf numFmtId="0" fontId="44" fillId="26" borderId="32" xfId="0" applyFont="1" applyFill="1" applyBorder="1" applyAlignment="1">
      <alignment horizontal="left" vertical="center"/>
    </xf>
    <xf numFmtId="0" fontId="44" fillId="26" borderId="33" xfId="0" applyFont="1" applyFill="1" applyBorder="1" applyAlignment="1">
      <alignment horizontal="left" vertical="center"/>
    </xf>
    <xf numFmtId="0" fontId="19" fillId="0" borderId="0" xfId="0" applyFont="1" applyBorder="1" applyAlignment="1">
      <alignment vertical="justify" wrapText="1"/>
    </xf>
    <xf numFmtId="0" fontId="0" fillId="0" borderId="0" xfId="0" applyBorder="1" applyAlignment="1">
      <alignment vertical="justify" wrapText="1"/>
    </xf>
    <xf numFmtId="0" fontId="14" fillId="25" borderId="57" xfId="0" applyFont="1" applyFill="1" applyBorder="1" applyAlignment="1">
      <alignment horizontal="center"/>
    </xf>
    <xf numFmtId="0" fontId="14" fillId="25" borderId="12" xfId="0" applyFont="1" applyFill="1" applyBorder="1" applyAlignment="1">
      <alignment horizontal="center"/>
    </xf>
    <xf numFmtId="0" fontId="14" fillId="25" borderId="18" xfId="0" applyFont="1" applyFill="1" applyBorder="1" applyAlignment="1">
      <alignment horizontal="left" indent="6"/>
    </xf>
    <xf numFmtId="0" fontId="14" fillId="25" borderId="0" xfId="70" applyFont="1" applyFill="1" applyBorder="1" applyAlignment="1">
      <alignment horizontal="left" indent="1"/>
    </xf>
    <xf numFmtId="0" fontId="15" fillId="25" borderId="0" xfId="70" applyFont="1" applyFill="1" applyBorder="1" applyAlignment="1">
      <alignment horizontal="left" indent="1"/>
    </xf>
    <xf numFmtId="0" fontId="45" fillId="25" borderId="36" xfId="70" applyFont="1" applyFill="1" applyBorder="1" applyAlignment="1">
      <alignment horizontal="justify" vertical="top" wrapText="1"/>
    </xf>
    <xf numFmtId="0" fontId="19" fillId="26" borderId="51" xfId="70" applyFont="1" applyFill="1" applyBorder="1" applyAlignment="1">
      <alignment vertical="justify" wrapText="1"/>
    </xf>
    <xf numFmtId="0" fontId="19" fillId="26" borderId="0" xfId="70" applyFont="1" applyFill="1" applyBorder="1" applyAlignment="1">
      <alignment vertical="justify" wrapText="1"/>
    </xf>
    <xf numFmtId="0" fontId="73" fillId="26" borderId="0" xfId="70" applyFont="1" applyFill="1" applyBorder="1" applyAlignment="1">
      <alignment horizontal="left"/>
    </xf>
    <xf numFmtId="0" fontId="44" fillId="26" borderId="31" xfId="70" applyFont="1" applyFill="1" applyBorder="1" applyAlignment="1">
      <alignment horizontal="left" vertical="center"/>
    </xf>
    <xf numFmtId="0" fontId="44" fillId="26" borderId="32" xfId="70" applyFont="1" applyFill="1" applyBorder="1" applyAlignment="1">
      <alignment horizontal="left" vertical="center"/>
    </xf>
    <xf numFmtId="0" fontId="44" fillId="26" borderId="33" xfId="70" applyFont="1" applyFill="1" applyBorder="1" applyAlignment="1">
      <alignment horizontal="left" vertical="center"/>
    </xf>
    <xf numFmtId="0" fontId="73" fillId="25" borderId="0" xfId="70" applyFont="1" applyFill="1" applyBorder="1" applyAlignment="1">
      <alignment horizontal="left" vertical="center"/>
    </xf>
    <xf numFmtId="0" fontId="90" fillId="26" borderId="34" xfId="70" applyFont="1" applyFill="1" applyBorder="1" applyAlignment="1">
      <alignment horizontal="left" vertical="center"/>
    </xf>
    <xf numFmtId="0" fontId="90" fillId="26" borderId="37" xfId="70" applyFont="1" applyFill="1" applyBorder="1" applyAlignment="1">
      <alignment horizontal="left" vertical="center"/>
    </xf>
    <xf numFmtId="0" fontId="90" fillId="26" borderId="35" xfId="70" applyFont="1" applyFill="1" applyBorder="1" applyAlignment="1">
      <alignment horizontal="left" vertical="center"/>
    </xf>
    <xf numFmtId="0" fontId="86" fillId="25" borderId="0" xfId="70" applyFont="1" applyFill="1" applyBorder="1" applyAlignment="1">
      <alignment horizontal="left" vertical="center"/>
    </xf>
    <xf numFmtId="0" fontId="14" fillId="25" borderId="0" xfId="70" applyFont="1" applyFill="1" applyBorder="1" applyAlignment="1">
      <alignment horizontal="left"/>
    </xf>
    <xf numFmtId="0" fontId="78" fillId="26" borderId="31" xfId="70" applyFont="1" applyFill="1" applyBorder="1" applyAlignment="1">
      <alignment horizontal="left" vertical="center"/>
    </xf>
    <xf numFmtId="0" fontId="78" fillId="26" borderId="32" xfId="70" applyFont="1" applyFill="1" applyBorder="1" applyAlignment="1">
      <alignment horizontal="left" vertical="center"/>
    </xf>
    <xf numFmtId="0" fontId="78" fillId="26" borderId="33" xfId="70" applyFont="1" applyFill="1" applyBorder="1" applyAlignment="1">
      <alignment horizontal="left" vertical="center"/>
    </xf>
    <xf numFmtId="0" fontId="19" fillId="0" borderId="66" xfId="70" applyFont="1" applyBorder="1" applyAlignment="1">
      <alignment vertical="justify" wrapText="1"/>
    </xf>
    <xf numFmtId="0" fontId="19" fillId="0" borderId="0" xfId="70" applyFont="1" applyBorder="1" applyAlignment="1">
      <alignment vertical="justify" wrapText="1"/>
    </xf>
    <xf numFmtId="0" fontId="14" fillId="25" borderId="49" xfId="70" applyFont="1" applyFill="1" applyBorder="1" applyAlignment="1">
      <alignment horizontal="center"/>
    </xf>
    <xf numFmtId="0" fontId="14" fillId="25" borderId="18" xfId="70" applyFont="1" applyFill="1" applyBorder="1" applyAlignment="1">
      <alignment horizontal="right"/>
    </xf>
    <xf numFmtId="0" fontId="14" fillId="25" borderId="13" xfId="70" applyFont="1" applyFill="1" applyBorder="1" applyAlignment="1">
      <alignment horizontal="center" wrapText="1"/>
    </xf>
    <xf numFmtId="0" fontId="14" fillId="25" borderId="70" xfId="70" applyFont="1" applyFill="1" applyBorder="1" applyAlignment="1">
      <alignment horizontal="center" wrapText="1"/>
    </xf>
    <xf numFmtId="0" fontId="118" fillId="25" borderId="0" xfId="70" applyFont="1" applyFill="1" applyBorder="1" applyAlignment="1">
      <alignment horizontal="left" indent="1"/>
    </xf>
    <xf numFmtId="0" fontId="14" fillId="0" borderId="0" xfId="70" applyFont="1" applyBorder="1" applyAlignment="1">
      <alignment horizontal="left" indent="1"/>
    </xf>
    <xf numFmtId="0" fontId="121" fillId="25" borderId="0" xfId="70" applyFont="1" applyFill="1" applyBorder="1" applyAlignment="1">
      <alignment horizontal="justify"/>
    </xf>
    <xf numFmtId="0" fontId="14" fillId="27" borderId="0" xfId="40" applyFont="1" applyFill="1" applyBorder="1" applyAlignment="1">
      <alignment vertical="center" wrapText="1"/>
    </xf>
    <xf numFmtId="0" fontId="14" fillId="27" borderId="0" xfId="40" applyFont="1" applyFill="1" applyBorder="1" applyAlignment="1">
      <alignment horizontal="left" vertical="center" wrapText="1"/>
    </xf>
    <xf numFmtId="0" fontId="15" fillId="26" borderId="0" xfId="62" applyFont="1" applyFill="1" applyBorder="1" applyAlignment="1">
      <alignment horizontal="left" wrapText="1"/>
    </xf>
    <xf numFmtId="0" fontId="78" fillId="26" borderId="31" xfId="62" applyFont="1" applyFill="1" applyBorder="1" applyAlignment="1">
      <alignment horizontal="left" vertical="center"/>
    </xf>
    <xf numFmtId="0" fontId="78" fillId="26" borderId="32" xfId="62" applyFont="1" applyFill="1" applyBorder="1" applyAlignment="1">
      <alignment horizontal="left" vertical="center"/>
    </xf>
    <xf numFmtId="0" fontId="78" fillId="26" borderId="33" xfId="62" applyFont="1" applyFill="1" applyBorder="1" applyAlignment="1">
      <alignment horizontal="left" vertical="center"/>
    </xf>
    <xf numFmtId="0" fontId="19" fillId="26" borderId="0" xfId="78" applyFont="1" applyFill="1" applyBorder="1" applyAlignment="1">
      <alignment horizontal="left" vertical="top"/>
    </xf>
    <xf numFmtId="0" fontId="14" fillId="26" borderId="12" xfId="78" applyFont="1" applyFill="1" applyBorder="1" applyAlignment="1">
      <alignment horizontal="center" vertical="center" wrapText="1"/>
    </xf>
    <xf numFmtId="0" fontId="73" fillId="26" borderId="0" xfId="78" applyFont="1" applyFill="1" applyBorder="1" applyAlignment="1">
      <alignment horizontal="left" vertical="center"/>
    </xf>
    <xf numFmtId="3" fontId="73" fillId="27" borderId="0" xfId="40" applyNumberFormat="1" applyFont="1" applyFill="1" applyBorder="1" applyAlignment="1">
      <alignment horizontal="left" vertical="center" wrapText="1"/>
    </xf>
    <xf numFmtId="3" fontId="84" fillId="26" borderId="0" xfId="62" applyNumberFormat="1" applyFont="1" applyFill="1" applyBorder="1" applyAlignment="1">
      <alignment horizontal="right" vertical="center" indent="2"/>
    </xf>
    <xf numFmtId="3" fontId="86" fillId="26" borderId="0" xfId="62" applyNumberFormat="1" applyFont="1" applyFill="1" applyBorder="1" applyAlignment="1">
      <alignment horizontal="right" vertical="center" indent="2"/>
    </xf>
    <xf numFmtId="0" fontId="11" fillId="26" borderId="13" xfId="62" applyFont="1" applyFill="1" applyBorder="1" applyAlignment="1">
      <alignment horizontal="center"/>
    </xf>
    <xf numFmtId="0" fontId="12" fillId="26" borderId="49" xfId="62" applyFont="1" applyFill="1" applyBorder="1" applyAlignment="1">
      <alignment horizontal="right"/>
    </xf>
    <xf numFmtId="0" fontId="12" fillId="26" borderId="49" xfId="62" applyFont="1" applyFill="1" applyBorder="1" applyAlignment="1">
      <alignment horizontal="left"/>
    </xf>
    <xf numFmtId="0" fontId="14" fillId="25" borderId="18" xfId="71" applyFont="1" applyFill="1" applyBorder="1" applyAlignment="1">
      <alignment horizontal="left" indent="6"/>
    </xf>
    <xf numFmtId="0" fontId="12" fillId="25" borderId="22" xfId="62" applyFont="1" applyFill="1" applyBorder="1" applyAlignment="1">
      <alignment horizontal="left"/>
    </xf>
    <xf numFmtId="0" fontId="12" fillId="26" borderId="51" xfId="62" applyFont="1" applyFill="1" applyBorder="1" applyAlignment="1">
      <alignment horizontal="left" vertical="top"/>
    </xf>
    <xf numFmtId="0" fontId="12" fillId="26" borderId="0" xfId="62" applyFont="1" applyFill="1" applyBorder="1" applyAlignment="1">
      <alignment horizontal="left" vertical="top"/>
    </xf>
    <xf numFmtId="173" fontId="15" fillId="25" borderId="0" xfId="70" applyNumberFormat="1" applyFont="1" applyFill="1" applyBorder="1" applyAlignment="1">
      <alignment horizontal="left"/>
    </xf>
    <xf numFmtId="0" fontId="44" fillId="26" borderId="44" xfId="70" applyFont="1" applyFill="1" applyBorder="1" applyAlignment="1">
      <alignment horizontal="left" vertical="center"/>
    </xf>
    <xf numFmtId="0" fontId="44" fillId="26" borderId="45" xfId="70" applyFont="1" applyFill="1" applyBorder="1" applyAlignment="1">
      <alignment horizontal="left" vertical="center"/>
    </xf>
    <xf numFmtId="0" fontId="44" fillId="26" borderId="46" xfId="70" applyFont="1" applyFill="1" applyBorder="1" applyAlignment="1">
      <alignment horizontal="left" vertical="center"/>
    </xf>
    <xf numFmtId="0" fontId="32" fillId="25" borderId="10" xfId="62" applyFont="1" applyFill="1" applyBorder="1" applyAlignment="1">
      <alignment horizontal="center" vertical="center" wrapText="1"/>
    </xf>
    <xf numFmtId="0" fontId="32" fillId="25" borderId="11" xfId="62" applyFont="1" applyFill="1" applyBorder="1" applyAlignment="1">
      <alignment horizontal="center" vertical="center" wrapText="1"/>
    </xf>
    <xf numFmtId="0" fontId="73" fillId="44" borderId="0" xfId="70" applyFont="1" applyFill="1" applyBorder="1" applyAlignment="1">
      <alignment horizontal="left"/>
    </xf>
    <xf numFmtId="0" fontId="19" fillId="27" borderId="0" xfId="40" applyFont="1" applyFill="1" applyBorder="1" applyAlignment="1">
      <alignment horizontal="left" wrapText="1"/>
    </xf>
    <xf numFmtId="0" fontId="19" fillId="24" borderId="0" xfId="40" applyFont="1" applyFill="1" applyBorder="1" applyAlignment="1">
      <alignment horizontal="left" wrapText="1"/>
    </xf>
    <xf numFmtId="0" fontId="14" fillId="26" borderId="13" xfId="62" applyFont="1" applyFill="1" applyBorder="1" applyAlignment="1">
      <alignment horizontal="center" vertical="center"/>
    </xf>
    <xf numFmtId="0" fontId="14" fillId="26" borderId="70" xfId="62" applyFont="1" applyFill="1" applyBorder="1" applyAlignment="1">
      <alignment horizontal="center" vertical="center"/>
    </xf>
    <xf numFmtId="0" fontId="12" fillId="25" borderId="23" xfId="70" applyFont="1" applyFill="1" applyBorder="1" applyAlignment="1">
      <alignment horizontal="left"/>
    </xf>
    <xf numFmtId="0" fontId="12" fillId="25" borderId="22" xfId="70" applyFont="1" applyFill="1" applyBorder="1" applyAlignment="1">
      <alignment horizontal="left"/>
    </xf>
    <xf numFmtId="0" fontId="19" fillId="26" borderId="0" xfId="70" applyFont="1" applyFill="1" applyBorder="1" applyAlignment="1">
      <alignment horizontal="left" vertical="top"/>
    </xf>
    <xf numFmtId="0" fontId="32" fillId="26" borderId="10" xfId="62" applyFont="1" applyFill="1" applyBorder="1" applyAlignment="1">
      <alignment horizontal="center" vertical="center" wrapText="1"/>
    </xf>
    <xf numFmtId="0" fontId="32" fillId="26" borderId="11" xfId="62" applyFont="1" applyFill="1" applyBorder="1" applyAlignment="1">
      <alignment horizontal="center" vertical="center" wrapText="1"/>
    </xf>
    <xf numFmtId="0" fontId="14" fillId="26" borderId="13" xfId="62" applyFont="1" applyFill="1" applyBorder="1" applyAlignment="1">
      <alignment horizontal="center" vertical="center" wrapText="1"/>
    </xf>
    <xf numFmtId="0" fontId="125" fillId="26" borderId="44" xfId="70" applyFont="1" applyFill="1" applyBorder="1" applyAlignment="1">
      <alignment horizontal="left" vertical="center"/>
    </xf>
    <xf numFmtId="0" fontId="125" fillId="26" borderId="45" xfId="70" applyFont="1" applyFill="1" applyBorder="1" applyAlignment="1">
      <alignment horizontal="left" vertical="center"/>
    </xf>
    <xf numFmtId="0" fontId="125" fillId="26" borderId="46" xfId="70" applyFont="1" applyFill="1" applyBorder="1" applyAlignment="1">
      <alignment horizontal="left" vertical="center"/>
    </xf>
    <xf numFmtId="0" fontId="82" fillId="26" borderId="0" xfId="70" applyFont="1" applyFill="1" applyBorder="1" applyAlignment="1">
      <alignment horizontal="left"/>
    </xf>
    <xf numFmtId="0" fontId="119" fillId="27" borderId="0" xfId="40" applyFont="1" applyFill="1" applyBorder="1" applyAlignment="1">
      <alignment horizontal="left"/>
    </xf>
    <xf numFmtId="173" fontId="41" fillId="25" borderId="0" xfId="70" applyNumberFormat="1" applyFont="1" applyFill="1" applyBorder="1" applyAlignment="1">
      <alignment horizontal="right"/>
    </xf>
    <xf numFmtId="0" fontId="119" fillId="27" borderId="19" xfId="40" applyFont="1" applyFill="1" applyBorder="1" applyAlignment="1">
      <alignment horizontal="left"/>
    </xf>
    <xf numFmtId="0" fontId="19" fillId="24" borderId="0" xfId="40" applyFont="1" applyFill="1" applyBorder="1" applyAlignment="1">
      <alignment horizontal="left" vertical="top" wrapText="1"/>
    </xf>
    <xf numFmtId="0" fontId="119" fillId="24" borderId="0" xfId="40" applyFont="1" applyFill="1" applyBorder="1" applyAlignment="1">
      <alignment horizontal="left" vertical="top" wrapText="1"/>
    </xf>
    <xf numFmtId="0" fontId="118" fillId="24" borderId="0" xfId="40" applyFont="1" applyFill="1" applyBorder="1" applyAlignment="1">
      <alignment horizontal="left" vertical="center" wrapText="1" indent="1"/>
    </xf>
    <xf numFmtId="3" fontId="82" fillId="26" borderId="0" xfId="70" applyNumberFormat="1" applyFont="1" applyFill="1" applyBorder="1" applyAlignment="1">
      <alignment horizontal="left"/>
    </xf>
    <xf numFmtId="3" fontId="118" fillId="27" borderId="0" xfId="40" applyNumberFormat="1" applyFont="1" applyFill="1" applyBorder="1" applyAlignment="1">
      <alignment horizontal="left" vertical="center" wrapText="1" indent="1"/>
    </xf>
    <xf numFmtId="0" fontId="118" fillId="27" borderId="0" xfId="40" applyFont="1" applyFill="1" applyBorder="1" applyAlignment="1">
      <alignment horizontal="left" vertical="center" wrapText="1" indent="1"/>
    </xf>
    <xf numFmtId="0" fontId="118" fillId="25" borderId="18" xfId="70" applyFont="1" applyFill="1" applyBorder="1" applyAlignment="1">
      <alignment horizontal="left" indent="6"/>
    </xf>
    <xf numFmtId="0" fontId="12" fillId="25" borderId="0" xfId="70" applyFont="1" applyFill="1" applyBorder="1" applyAlignment="1">
      <alignment horizontal="left"/>
    </xf>
    <xf numFmtId="0" fontId="125" fillId="0" borderId="44" xfId="70" applyFont="1" applyFill="1" applyBorder="1" applyAlignment="1">
      <alignment horizontal="left" vertical="center"/>
    </xf>
    <xf numFmtId="0" fontId="125" fillId="0" borderId="45" xfId="70" applyFont="1" applyFill="1" applyBorder="1" applyAlignment="1">
      <alignment horizontal="left" vertical="center"/>
    </xf>
    <xf numFmtId="0" fontId="125" fillId="0" borderId="46" xfId="70" applyFont="1" applyFill="1" applyBorder="1" applyAlignment="1">
      <alignment horizontal="left" vertical="center"/>
    </xf>
    <xf numFmtId="0" fontId="14" fillId="26" borderId="70" xfId="70" applyFont="1" applyFill="1" applyBorder="1" applyAlignment="1">
      <alignment horizontal="center"/>
    </xf>
    <xf numFmtId="0" fontId="19" fillId="25" borderId="0" xfId="70" applyNumberFormat="1" applyFont="1" applyFill="1" applyBorder="1" applyAlignment="1" applyProtection="1">
      <alignment horizontal="justify" vertical="justify" wrapText="1"/>
      <protection locked="0"/>
    </xf>
    <xf numFmtId="0" fontId="123" fillId="25" borderId="0" xfId="68" applyNumberFormat="1" applyFont="1" applyFill="1" applyBorder="1" applyAlignment="1" applyProtection="1">
      <alignment horizontal="center" vertical="justify" wrapText="1"/>
      <protection locked="0"/>
    </xf>
    <xf numFmtId="0" fontId="76" fillId="25" borderId="0" xfId="70" applyNumberFormat="1" applyFont="1" applyFill="1" applyBorder="1" applyAlignment="1" applyProtection="1">
      <alignment horizontal="right" vertical="justify" wrapText="1"/>
      <protection locked="0"/>
    </xf>
    <xf numFmtId="49" fontId="19" fillId="25" borderId="0" xfId="70" applyNumberFormat="1" applyFont="1" applyFill="1" applyBorder="1" applyAlignment="1">
      <alignment horizontal="left" vertical="center" wrapText="1"/>
    </xf>
    <xf numFmtId="0" fontId="14" fillId="25" borderId="18" xfId="70" applyFont="1" applyFill="1" applyBorder="1" applyAlignment="1">
      <alignment horizontal="right" indent="5"/>
    </xf>
    <xf numFmtId="3" fontId="19" fillId="25" borderId="0" xfId="70" applyNumberFormat="1" applyFont="1" applyFill="1" applyBorder="1" applyAlignment="1">
      <alignment horizontal="right"/>
    </xf>
    <xf numFmtId="0" fontId="73" fillId="25" borderId="0" xfId="70" applyFont="1" applyFill="1" applyBorder="1" applyAlignment="1">
      <alignment horizontal="justify" vertical="center"/>
    </xf>
    <xf numFmtId="0" fontId="14" fillId="25" borderId="13" xfId="70" applyFont="1" applyFill="1" applyBorder="1" applyAlignment="1">
      <alignment horizontal="center"/>
    </xf>
    <xf numFmtId="0" fontId="5" fillId="0" borderId="0" xfId="51" applyFont="1" applyFill="1" applyBorder="1" applyAlignment="1">
      <alignment horizontal="justify" vertical="top"/>
    </xf>
    <xf numFmtId="0" fontId="0" fillId="0" borderId="0" xfId="51" applyFont="1" applyFill="1" applyBorder="1" applyAlignment="1">
      <alignment horizontal="justify" vertical="top"/>
    </xf>
    <xf numFmtId="1" fontId="15" fillId="35" borderId="0" xfId="51" applyNumberFormat="1" applyFont="1" applyFill="1" applyBorder="1" applyAlignment="1">
      <alignment horizontal="center"/>
    </xf>
    <xf numFmtId="0" fontId="44" fillId="26" borderId="15" xfId="51" applyFont="1" applyFill="1" applyBorder="1" applyAlignment="1">
      <alignment horizontal="left" vertical="center"/>
    </xf>
    <xf numFmtId="0" fontId="44" fillId="26" borderId="16" xfId="51" applyFont="1" applyFill="1" applyBorder="1" applyAlignment="1">
      <alignment horizontal="left" vertical="center"/>
    </xf>
    <xf numFmtId="0" fontId="44" fillId="26" borderId="17" xfId="51" applyFont="1" applyFill="1" applyBorder="1" applyAlignment="1">
      <alignment horizontal="left" vertical="center"/>
    </xf>
    <xf numFmtId="0" fontId="83" fillId="26" borderId="24" xfId="51" applyNumberFormat="1" applyFont="1" applyFill="1" applyBorder="1" applyAlignment="1">
      <alignment horizontal="center" vertical="center" wrapText="1"/>
    </xf>
    <xf numFmtId="0" fontId="83" fillId="26" borderId="25" xfId="51" applyNumberFormat="1" applyFont="1" applyFill="1" applyBorder="1" applyAlignment="1">
      <alignment horizontal="center" vertical="center"/>
    </xf>
    <xf numFmtId="0" fontId="15" fillId="27" borderId="0" xfId="61" applyFont="1" applyFill="1" applyBorder="1" applyAlignment="1">
      <alignment horizontal="justify" vertical="center" wrapText="1"/>
    </xf>
    <xf numFmtId="0" fontId="120" fillId="0" borderId="0" xfId="51" applyFont="1" applyFill="1" applyBorder="1" applyAlignment="1">
      <alignment horizontal="justify" vertical="top"/>
    </xf>
    <xf numFmtId="0" fontId="15" fillId="27" borderId="0" xfId="61" applyFont="1" applyFill="1" applyBorder="1" applyAlignment="1">
      <alignment horizontal="justify" vertical="center"/>
    </xf>
    <xf numFmtId="0" fontId="19" fillId="24" borderId="0" xfId="61" applyFont="1" applyFill="1" applyBorder="1" applyAlignment="1">
      <alignment horizontal="left" wrapText="1"/>
    </xf>
    <xf numFmtId="2" fontId="32" fillId="24" borderId="0" xfId="61" applyNumberFormat="1" applyFont="1" applyFill="1" applyBorder="1" applyAlignment="1">
      <alignment horizontal="left" wrapText="1"/>
    </xf>
    <xf numFmtId="2" fontId="19" fillId="24" borderId="0" xfId="61" applyNumberFormat="1" applyFont="1" applyFill="1" applyBorder="1" applyAlignment="1">
      <alignment horizontal="left" wrapText="1"/>
    </xf>
    <xf numFmtId="2" fontId="19" fillId="24" borderId="19" xfId="61" applyNumberFormat="1" applyFont="1" applyFill="1" applyBorder="1" applyAlignment="1">
      <alignment horizontal="left" wrapText="1"/>
    </xf>
    <xf numFmtId="49" fontId="15" fillId="25" borderId="0" xfId="51" applyNumberFormat="1" applyFont="1" applyFill="1" applyBorder="1" applyAlignment="1">
      <alignment horizontal="left"/>
    </xf>
    <xf numFmtId="0" fontId="15" fillId="25" borderId="0" xfId="51" applyNumberFormat="1" applyFont="1" applyFill="1" applyBorder="1" applyAlignment="1">
      <alignment horizontal="left"/>
    </xf>
    <xf numFmtId="173" fontId="15" fillId="25" borderId="0" xfId="52" applyNumberFormat="1" applyFont="1" applyFill="1" applyBorder="1" applyAlignment="1">
      <alignment horizontal="right"/>
    </xf>
    <xf numFmtId="0" fontId="15" fillId="25" borderId="0" xfId="52" applyNumberFormat="1" applyFont="1" applyFill="1" applyAlignment="1">
      <alignment horizontal="right"/>
    </xf>
    <xf numFmtId="0" fontId="15" fillId="25" borderId="0" xfId="52" applyNumberFormat="1" applyFont="1" applyFill="1" applyBorder="1" applyAlignment="1">
      <alignment horizontal="right"/>
    </xf>
    <xf numFmtId="0" fontId="14" fillId="25" borderId="0" xfId="0" applyFont="1" applyFill="1" applyBorder="1" applyAlignment="1">
      <alignment horizontal="center"/>
    </xf>
    <xf numFmtId="173" fontId="15" fillId="25" borderId="20" xfId="52" applyNumberFormat="1" applyFont="1" applyFill="1" applyBorder="1" applyAlignment="1">
      <alignment horizontal="left"/>
    </xf>
    <xf numFmtId="173" fontId="15" fillId="25" borderId="0" xfId="52" applyNumberFormat="1" applyFont="1" applyFill="1" applyBorder="1" applyAlignment="1">
      <alignment horizontal="left"/>
    </xf>
    <xf numFmtId="0" fontId="13" fillId="25" borderId="0" xfId="0" applyFont="1" applyFill="1" applyBorder="1"/>
    <xf numFmtId="0" fontId="36" fillId="25" borderId="0" xfId="0" applyFont="1" applyFill="1" applyBorder="1" applyAlignment="1">
      <alignment horizontal="left"/>
    </xf>
  </cellXfs>
  <cellStyles count="306">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21">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8080"/>
      <color rgb="FF333333"/>
      <color rgb="FF9C0000"/>
      <color rgb="FFFFC7CE"/>
      <color rgb="FF9C0006"/>
      <color rgb="FFFF9999"/>
      <color rgb="FFFFFFCC"/>
      <color rgb="FF1F497D"/>
      <color rgb="FFD3EEFF"/>
      <color rgb="FFFFEF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0425694444444447"/>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fev.</c:v>
                  </c:pt>
                  <c:pt idx="1">
                    <c:v>mar.</c:v>
                  </c:pt>
                  <c:pt idx="2">
                    <c:v>abr.</c:v>
                  </c:pt>
                  <c:pt idx="3">
                    <c:v>mai.</c:v>
                  </c:pt>
                  <c:pt idx="4">
                    <c:v>jun.</c:v>
                  </c:pt>
                  <c:pt idx="5">
                    <c:v>jul.</c:v>
                  </c:pt>
                  <c:pt idx="6">
                    <c:v>ago.</c:v>
                  </c:pt>
                  <c:pt idx="7">
                    <c:v>set.</c:v>
                  </c:pt>
                  <c:pt idx="8">
                    <c:v>out.</c:v>
                  </c:pt>
                  <c:pt idx="9">
                    <c:v>nov.</c:v>
                  </c:pt>
                  <c:pt idx="10">
                    <c:v>dez.</c:v>
                  </c:pt>
                  <c:pt idx="11">
                    <c:v>jan.</c:v>
                  </c:pt>
                  <c:pt idx="12">
                    <c:v>fev.</c:v>
                  </c:pt>
                </c:lvl>
                <c:lvl>
                  <c:pt idx="0">
                    <c:v>2016</c:v>
                  </c:pt>
                  <c:pt idx="11">
                    <c:v>2017</c:v>
                  </c:pt>
                </c:lvl>
              </c:multiLvlStrCache>
            </c:multiLvlStrRef>
          </c:cat>
          <c:val>
            <c:numRef>
              <c:f>'9lay_off'!$E$12:$Q$12</c:f>
              <c:numCache>
                <c:formatCode>0</c:formatCode>
                <c:ptCount val="13"/>
                <c:pt idx="0">
                  <c:v>99</c:v>
                </c:pt>
                <c:pt idx="1">
                  <c:v>90</c:v>
                </c:pt>
                <c:pt idx="2">
                  <c:v>84</c:v>
                </c:pt>
                <c:pt idx="3">
                  <c:v>70</c:v>
                </c:pt>
                <c:pt idx="4">
                  <c:v>72</c:v>
                </c:pt>
                <c:pt idx="5">
                  <c:v>67</c:v>
                </c:pt>
                <c:pt idx="6">
                  <c:v>51</c:v>
                </c:pt>
                <c:pt idx="7">
                  <c:v>64</c:v>
                </c:pt>
                <c:pt idx="8">
                  <c:v>74</c:v>
                </c:pt>
                <c:pt idx="9">
                  <c:v>89</c:v>
                </c:pt>
                <c:pt idx="10">
                  <c:v>95</c:v>
                </c:pt>
                <c:pt idx="11">
                  <c:v>87</c:v>
                </c:pt>
                <c:pt idx="12">
                  <c:v>78</c:v>
                </c:pt>
              </c:numCache>
            </c:numRef>
          </c:val>
        </c:ser>
        <c:dLbls>
          <c:showLegendKey val="0"/>
          <c:showVal val="0"/>
          <c:showCatName val="0"/>
          <c:showSerName val="0"/>
          <c:showPercent val="0"/>
          <c:showBubbleSize val="0"/>
        </c:dLbls>
        <c:gapWidth val="150"/>
        <c:axId val="373660288"/>
        <c:axId val="379376384"/>
      </c:barChart>
      <c:catAx>
        <c:axId val="37366028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379376384"/>
        <c:crosses val="autoZero"/>
        <c:auto val="1"/>
        <c:lblAlgn val="ctr"/>
        <c:lblOffset val="100"/>
        <c:tickLblSkip val="1"/>
        <c:tickMarkSkip val="1"/>
        <c:noMultiLvlLbl val="0"/>
      </c:catAx>
      <c:valAx>
        <c:axId val="37937638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7366028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108680</c:v>
              </c:pt>
              <c:pt idx="1">
                <c:v>105630</c:v>
              </c:pt>
            </c:numLit>
          </c:val>
        </c:ser>
        <c:dLbls>
          <c:showLegendKey val="0"/>
          <c:showVal val="0"/>
          <c:showCatName val="0"/>
          <c:showSerName val="0"/>
          <c:showPercent val="0"/>
          <c:showBubbleSize val="0"/>
        </c:dLbls>
        <c:gapWidth val="120"/>
        <c:axId val="466572416"/>
        <c:axId val="466612992"/>
      </c:barChart>
      <c:catAx>
        <c:axId val="46657241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466612992"/>
        <c:crosses val="autoZero"/>
        <c:auto val="1"/>
        <c:lblAlgn val="ctr"/>
        <c:lblOffset val="100"/>
        <c:tickLblSkip val="1"/>
        <c:tickMarkSkip val="1"/>
        <c:noMultiLvlLbl val="0"/>
      </c:catAx>
      <c:valAx>
        <c:axId val="466612992"/>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46657241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68883</c:v>
              </c:pt>
              <c:pt idx="1">
                <c:v>3939</c:v>
              </c:pt>
              <c:pt idx="2">
                <c:v>3647</c:v>
              </c:pt>
              <c:pt idx="3">
                <c:v>13775</c:v>
              </c:pt>
              <c:pt idx="4">
                <c:v>11109</c:v>
              </c:pt>
              <c:pt idx="5">
                <c:v>11893</c:v>
              </c:pt>
              <c:pt idx="6">
                <c:v>13450</c:v>
              </c:pt>
              <c:pt idx="7">
                <c:v>16169</c:v>
              </c:pt>
              <c:pt idx="8">
                <c:v>17683</c:v>
              </c:pt>
              <c:pt idx="9">
                <c:v>19135</c:v>
              </c:pt>
              <c:pt idx="10">
                <c:v>18602</c:v>
              </c:pt>
              <c:pt idx="11">
                <c:v>12571</c:v>
              </c:pt>
              <c:pt idx="12">
                <c:v>3454</c:v>
              </c:pt>
            </c:numLit>
          </c:val>
        </c:ser>
        <c:dLbls>
          <c:showLegendKey val="0"/>
          <c:showVal val="0"/>
          <c:showCatName val="0"/>
          <c:showSerName val="0"/>
          <c:showPercent val="0"/>
          <c:showBubbleSize val="0"/>
        </c:dLbls>
        <c:gapWidth val="30"/>
        <c:axId val="466820480"/>
        <c:axId val="466859136"/>
      </c:barChart>
      <c:catAx>
        <c:axId val="466820480"/>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466859136"/>
        <c:crosses val="autoZero"/>
        <c:auto val="1"/>
        <c:lblAlgn val="ctr"/>
        <c:lblOffset val="100"/>
        <c:tickLblSkip val="1"/>
        <c:tickMarkSkip val="1"/>
        <c:noMultiLvlLbl val="0"/>
      </c:catAx>
      <c:valAx>
        <c:axId val="466859136"/>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46682048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5073</c:v>
                </c:pt>
                <c:pt idx="1">
                  <c:v>1700</c:v>
                </c:pt>
                <c:pt idx="2">
                  <c:v>2977</c:v>
                </c:pt>
                <c:pt idx="3">
                  <c:v>917</c:v>
                </c:pt>
                <c:pt idx="4">
                  <c:v>1599</c:v>
                </c:pt>
                <c:pt idx="5">
                  <c:v>3577</c:v>
                </c:pt>
                <c:pt idx="6">
                  <c:v>1516</c:v>
                </c:pt>
                <c:pt idx="7">
                  <c:v>2867</c:v>
                </c:pt>
                <c:pt idx="8">
                  <c:v>1326</c:v>
                </c:pt>
                <c:pt idx="9">
                  <c:v>2014</c:v>
                </c:pt>
                <c:pt idx="10">
                  <c:v>16110</c:v>
                </c:pt>
                <c:pt idx="11">
                  <c:v>1300</c:v>
                </c:pt>
                <c:pt idx="12">
                  <c:v>28351</c:v>
                </c:pt>
                <c:pt idx="13">
                  <c:v>2621</c:v>
                </c:pt>
                <c:pt idx="14">
                  <c:v>8400</c:v>
                </c:pt>
                <c:pt idx="15">
                  <c:v>1290</c:v>
                </c:pt>
                <c:pt idx="16">
                  <c:v>2786</c:v>
                </c:pt>
                <c:pt idx="17">
                  <c:v>3395</c:v>
                </c:pt>
                <c:pt idx="18">
                  <c:v>6376</c:v>
                </c:pt>
                <c:pt idx="19">
                  <c:v>1828</c:v>
                </c:pt>
              </c:numCache>
            </c:numRef>
          </c:val>
        </c:ser>
        <c:dLbls>
          <c:showLegendKey val="0"/>
          <c:showVal val="0"/>
          <c:showCatName val="0"/>
          <c:showSerName val="0"/>
          <c:showPercent val="0"/>
          <c:showBubbleSize val="0"/>
        </c:dLbls>
        <c:gapWidth val="30"/>
        <c:axId val="467322752"/>
        <c:axId val="467866368"/>
      </c:barChart>
      <c:catAx>
        <c:axId val="467322752"/>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467866368"/>
        <c:crosses val="autoZero"/>
        <c:auto val="1"/>
        <c:lblAlgn val="ctr"/>
        <c:lblOffset val="100"/>
        <c:tickLblSkip val="1"/>
        <c:tickMarkSkip val="1"/>
        <c:noMultiLvlLbl val="0"/>
      </c:catAx>
      <c:valAx>
        <c:axId val="467866368"/>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46732275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255.60851369997999</c:v>
                </c:pt>
                <c:pt idx="1">
                  <c:v>318.916409652737</c:v>
                </c:pt>
                <c:pt idx="2">
                  <c:v>244.232705882353</c:v>
                </c:pt>
                <c:pt idx="3">
                  <c:v>266.43729552889903</c:v>
                </c:pt>
                <c:pt idx="4">
                  <c:v>251.41218671679201</c:v>
                </c:pt>
                <c:pt idx="5">
                  <c:v>226.352133668904</c:v>
                </c:pt>
                <c:pt idx="6">
                  <c:v>277.17490429042903</c:v>
                </c:pt>
                <c:pt idx="7">
                  <c:v>254.64961283571699</c:v>
                </c:pt>
                <c:pt idx="8">
                  <c:v>257.07799848942602</c:v>
                </c:pt>
                <c:pt idx="9">
                  <c:v>245.42271371769399</c:v>
                </c:pt>
                <c:pt idx="10">
                  <c:v>261.99049804384299</c:v>
                </c:pt>
                <c:pt idx="11">
                  <c:v>299.67926810477701</c:v>
                </c:pt>
                <c:pt idx="12">
                  <c:v>250.18031956214699</c:v>
                </c:pt>
                <c:pt idx="13">
                  <c:v>258.94905761159902</c:v>
                </c:pt>
                <c:pt idx="14">
                  <c:v>271.27333690603803</c:v>
                </c:pt>
                <c:pt idx="15">
                  <c:v>219.427441860465</c:v>
                </c:pt>
                <c:pt idx="16">
                  <c:v>239.75385637342899</c:v>
                </c:pt>
                <c:pt idx="17">
                  <c:v>247.06230542452801</c:v>
                </c:pt>
                <c:pt idx="18">
                  <c:v>275.51445734002499</c:v>
                </c:pt>
                <c:pt idx="19">
                  <c:v>260.864071232877</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257.14</c:v>
                </c:pt>
                <c:pt idx="1">
                  <c:v>257.14</c:v>
                </c:pt>
                <c:pt idx="2">
                  <c:v>257.14</c:v>
                </c:pt>
                <c:pt idx="3">
                  <c:v>257.14</c:v>
                </c:pt>
                <c:pt idx="4">
                  <c:v>257.14</c:v>
                </c:pt>
                <c:pt idx="5">
                  <c:v>257.14</c:v>
                </c:pt>
                <c:pt idx="6">
                  <c:v>257.14</c:v>
                </c:pt>
                <c:pt idx="7">
                  <c:v>257.14</c:v>
                </c:pt>
                <c:pt idx="8">
                  <c:v>257.14</c:v>
                </c:pt>
                <c:pt idx="9">
                  <c:v>257.14</c:v>
                </c:pt>
                <c:pt idx="10">
                  <c:v>257.14</c:v>
                </c:pt>
                <c:pt idx="11">
                  <c:v>257.14</c:v>
                </c:pt>
                <c:pt idx="12">
                  <c:v>257.14</c:v>
                </c:pt>
                <c:pt idx="13">
                  <c:v>257.14</c:v>
                </c:pt>
                <c:pt idx="14">
                  <c:v>257.14</c:v>
                </c:pt>
                <c:pt idx="15">
                  <c:v>257.14</c:v>
                </c:pt>
                <c:pt idx="16">
                  <c:v>257.14</c:v>
                </c:pt>
                <c:pt idx="17">
                  <c:v>257.14</c:v>
                </c:pt>
                <c:pt idx="18">
                  <c:v>257.14</c:v>
                </c:pt>
                <c:pt idx="19">
                  <c:v>257.14</c:v>
                </c:pt>
              </c:numCache>
            </c:numRef>
          </c:val>
          <c:smooth val="0"/>
        </c:ser>
        <c:dLbls>
          <c:showLegendKey val="0"/>
          <c:showVal val="0"/>
          <c:showCatName val="0"/>
          <c:showSerName val="0"/>
          <c:showPercent val="0"/>
          <c:showBubbleSize val="0"/>
        </c:dLbls>
        <c:marker val="1"/>
        <c:smooth val="0"/>
        <c:axId val="469303680"/>
        <c:axId val="469306368"/>
      </c:lineChart>
      <c:catAx>
        <c:axId val="469303680"/>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469306368"/>
        <c:crosses val="autoZero"/>
        <c:auto val="1"/>
        <c:lblAlgn val="ctr"/>
        <c:lblOffset val="100"/>
        <c:tickLblSkip val="1"/>
        <c:tickMarkSkip val="1"/>
        <c:noMultiLvlLbl val="0"/>
      </c:catAx>
      <c:valAx>
        <c:axId val="469306368"/>
        <c:scaling>
          <c:orientation val="minMax"/>
          <c:min val="82"/>
        </c:scaling>
        <c:delete val="0"/>
        <c:axPos val="l"/>
        <c:numFmt formatCode="0.0" sourceLinked="1"/>
        <c:majorTickMark val="out"/>
        <c:minorTickMark val="none"/>
        <c:tickLblPos val="none"/>
        <c:spPr>
          <a:ln w="9525">
            <a:noFill/>
          </a:ln>
        </c:spPr>
        <c:crossAx val="469303680"/>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8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strLit>
          </c:cat>
          <c:val>
            <c:numLit>
              <c:formatCode>0.0</c:formatCode>
              <c:ptCount val="174"/>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10.229371452993853</c:v>
              </c:pt>
              <c:pt idx="149">
                <c:v>9.7178785818101758</c:v>
              </c:pt>
              <c:pt idx="150">
                <c:v>8.4388596806512322</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numLit>
          </c:val>
          <c:smooth val="0"/>
        </c:ser>
        <c:ser>
          <c:idx val="1"/>
          <c:order val="1"/>
          <c:tx>
            <c:v>iconfianca</c:v>
          </c:tx>
          <c:spPr>
            <a:ln w="25400">
              <a:solidFill>
                <a:schemeClr val="accent2"/>
              </a:solidFill>
              <a:prstDash val="solid"/>
            </a:ln>
          </c:spPr>
          <c:marker>
            <c:symbol val="none"/>
          </c:marker>
          <c:cat>
            <c:strLit>
              <c:ptCount val="18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strLit>
          </c:cat>
          <c:val>
            <c:numLit>
              <c:formatCode>0.0</c:formatCode>
              <c:ptCount val="174"/>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-15.365329044008327</c:v>
              </c:pt>
              <c:pt idx="145">
                <c:v>-13.723102310325613</c:v>
              </c:pt>
              <c:pt idx="146">
                <c:v>-11.52254021876462</c:v>
              </c:pt>
              <c:pt idx="147">
                <c:v>-11.870241180687435</c:v>
              </c:pt>
              <c:pt idx="148">
                <c:v>-12.104550543081052</c:v>
              </c:pt>
              <c:pt idx="149">
                <c:v>-12.434193600612616</c:v>
              </c:pt>
              <c:pt idx="150">
                <c:v>-12.617699143045208</c:v>
              </c:pt>
              <c:pt idx="151">
                <c:v>-11.697073846167713</c:v>
              </c:pt>
              <c:pt idx="152">
                <c:v>-11.225922083721306</c:v>
              </c:pt>
              <c:pt idx="153">
                <c:v>-11.240809631340829</c:v>
              </c:pt>
              <c:pt idx="154">
                <c:v>-13.736829478667772</c:v>
              </c:pt>
              <c:pt idx="155">
                <c:v>-14.141007070688531</c:v>
              </c:pt>
              <c:pt idx="156">
                <c:v>-12.616816443911409</c:v>
              </c:pt>
              <c:pt idx="157">
                <c:v>-11.283762742717551</c:v>
              </c:pt>
              <c:pt idx="158">
                <c:v>-11.270460909771925</c:v>
              </c:pt>
              <c:pt idx="159">
                <c:v>-12.371079072376498</c:v>
              </c:pt>
              <c:pt idx="160">
                <c:v>-11.887589285746495</c:v>
              </c:pt>
              <c:pt idx="161">
                <c:v>-12.627414195201835</c:v>
              </c:pt>
              <c:pt idx="162">
                <c:v>-12.972060245833285</c:v>
              </c:pt>
              <c:pt idx="163">
                <c:v>-13.251260494122596</c:v>
              </c:pt>
              <c:pt idx="164">
                <c:v>-12.387785044482669</c:v>
              </c:pt>
              <c:pt idx="165">
                <c:v>-11.585816020301444</c:v>
              </c:pt>
              <c:pt idx="166">
                <c:v>-10.451843627392748</c:v>
              </c:pt>
              <c:pt idx="167">
                <c:v>-8.2249159666128602</c:v>
              </c:pt>
              <c:pt idx="168">
                <c:v>-6.1721253045424982</c:v>
              </c:pt>
              <c:pt idx="169">
                <c:v>-4.4160331312664205</c:v>
              </c:pt>
            </c:numLit>
          </c:val>
          <c:smooth val="0"/>
        </c:ser>
        <c:dLbls>
          <c:showLegendKey val="0"/>
          <c:showVal val="0"/>
          <c:showCatName val="0"/>
          <c:showSerName val="0"/>
          <c:showPercent val="0"/>
          <c:showBubbleSize val="0"/>
        </c:dLbls>
        <c:marker val="1"/>
        <c:smooth val="0"/>
        <c:axId val="193814912"/>
        <c:axId val="193816448"/>
      </c:lineChart>
      <c:catAx>
        <c:axId val="19381491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93816448"/>
        <c:crosses val="autoZero"/>
        <c:auto val="1"/>
        <c:lblAlgn val="ctr"/>
        <c:lblOffset val="100"/>
        <c:tickLblSkip val="6"/>
        <c:tickMarkSkip val="1"/>
        <c:noMultiLvlLbl val="0"/>
      </c:catAx>
      <c:valAx>
        <c:axId val="193816448"/>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3814912"/>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8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strLit>
          </c:cat>
          <c:val>
            <c:numLit>
              <c:formatCode>0.0</c:formatCode>
              <c:ptCount val="174"/>
              <c:pt idx="0">
                <c:v>-0.39979841105113217</c:v>
              </c:pt>
              <c:pt idx="1">
                <c:v>-0.23766908730366471</c:v>
              </c:pt>
              <c:pt idx="2">
                <c:v>-0.38767434315533889</c:v>
              </c:pt>
              <c:pt idx="3">
                <c:v>-0.33016160629031449</c:v>
              </c:pt>
              <c:pt idx="4">
                <c:v>-0.57386569594893022</c:v>
              </c:pt>
              <c:pt idx="5">
                <c:v>-0.48144932606562912</c:v>
              </c:pt>
              <c:pt idx="6">
                <c:v>-0.40276873994773699</c:v>
              </c:pt>
              <c:pt idx="7">
                <c:v>-0.13607172590997979</c:v>
              </c:pt>
              <c:pt idx="8">
                <c:v>8.6077693671693906E-2</c:v>
              </c:pt>
              <c:pt idx="9">
                <c:v>0.38401588712423973</c:v>
              </c:pt>
              <c:pt idx="10">
                <c:v>0.48687976164901292</c:v>
              </c:pt>
              <c:pt idx="11">
                <c:v>0.49974579356861037</c:v>
              </c:pt>
              <c:pt idx="12">
                <c:v>0.39924606818462616</c:v>
              </c:pt>
              <c:pt idx="13">
                <c:v>0.37164765001055711</c:v>
              </c:pt>
              <c:pt idx="14">
                <c:v>0.40607066081793702</c:v>
              </c:pt>
              <c:pt idx="15">
                <c:v>0.57678464080148306</c:v>
              </c:pt>
              <c:pt idx="16">
                <c:v>0.86872693905929821</c:v>
              </c:pt>
              <c:pt idx="17">
                <c:v>1.0557432452712723</c:v>
              </c:pt>
              <c:pt idx="18">
                <c:v>1.1575774120192612</c:v>
              </c:pt>
              <c:pt idx="19">
                <c:v>1.1983614108687706</c:v>
              </c:pt>
              <c:pt idx="20">
                <c:v>1.2447080477143979</c:v>
              </c:pt>
              <c:pt idx="21">
                <c:v>1.1752596913570517</c:v>
              </c:pt>
              <c:pt idx="22">
                <c:v>0.93256852825371295</c:v>
              </c:pt>
              <c:pt idx="23">
                <c:v>0.69529993141227531</c:v>
              </c:pt>
              <c:pt idx="24">
                <c:v>0.61985968275210701</c:v>
              </c:pt>
              <c:pt idx="25">
                <c:v>0.71651251939912397</c:v>
              </c:pt>
              <c:pt idx="26">
                <c:v>0.88571368919837146</c:v>
              </c:pt>
              <c:pt idx="27">
                <c:v>0.92941832533183322</c:v>
              </c:pt>
              <c:pt idx="28">
                <c:v>0.90286715041529042</c:v>
              </c:pt>
              <c:pt idx="29">
                <c:v>0.72078510811799845</c:v>
              </c:pt>
              <c:pt idx="30">
                <c:v>0.3937572980856322</c:v>
              </c:pt>
              <c:pt idx="31">
                <c:v>0.19973855616091871</c:v>
              </c:pt>
              <c:pt idx="32">
                <c:v>0.12410262441048883</c:v>
              </c:pt>
              <c:pt idx="33">
                <c:v>0.28798308601887224</c:v>
              </c:pt>
              <c:pt idx="34">
                <c:v>0.19842421761414286</c:v>
              </c:pt>
              <c:pt idx="35">
                <c:v>0.30967550322253018</c:v>
              </c:pt>
              <c:pt idx="36">
                <c:v>0.27708866215507466</c:v>
              </c:pt>
              <c:pt idx="37">
                <c:v>0.53827333118102916</c:v>
              </c:pt>
              <c:pt idx="38">
                <c:v>0.43846200365668991</c:v>
              </c:pt>
              <c:pt idx="39">
                <c:v>0.59894162107231275</c:v>
              </c:pt>
              <c:pt idx="40">
                <c:v>0.47331168910607258</c:v>
              </c:pt>
              <c:pt idx="41">
                <c:v>0.76712481399673127</c:v>
              </c:pt>
              <c:pt idx="42">
                <c:v>0.85436608166668715</c:v>
              </c:pt>
              <c:pt idx="43">
                <c:v>1.0069860510827537</c:v>
              </c:pt>
              <c:pt idx="44">
                <c:v>1.0009973130468861</c:v>
              </c:pt>
              <c:pt idx="45">
                <c:v>1.1563070293192095</c:v>
              </c:pt>
              <c:pt idx="46">
                <c:v>1.1536164442215475</c:v>
              </c:pt>
              <c:pt idx="47">
                <c:v>0.9706234524436067</c:v>
              </c:pt>
              <c:pt idx="48">
                <c:v>0.81358847064350248</c:v>
              </c:pt>
              <c:pt idx="49">
                <c:v>0.90689538719072493</c:v>
              </c:pt>
              <c:pt idx="50">
                <c:v>1.1882019307173075</c:v>
              </c:pt>
              <c:pt idx="51">
                <c:v>1.3399531807252312</c:v>
              </c:pt>
              <c:pt idx="52">
                <c:v>1.4828952004897569</c:v>
              </c:pt>
              <c:pt idx="53">
                <c:v>1.5295414308622728</c:v>
              </c:pt>
              <c:pt idx="54">
                <c:v>1.3986045350705705</c:v>
              </c:pt>
              <c:pt idx="55">
                <c:v>1.3913251731801408</c:v>
              </c:pt>
              <c:pt idx="56">
                <c:v>1.4068353382177159</c:v>
              </c:pt>
              <c:pt idx="57">
                <c:v>1.5006119601532513</c:v>
              </c:pt>
              <c:pt idx="58">
                <c:v>1.4588360480482923</c:v>
              </c:pt>
              <c:pt idx="59">
                <c:v>1.3340618609894932</c:v>
              </c:pt>
              <c:pt idx="60">
                <c:v>1.269709602667046</c:v>
              </c:pt>
              <c:pt idx="61">
                <c:v>1.2614892737182934</c:v>
              </c:pt>
              <c:pt idx="62">
                <c:v>1.4594543927657317</c:v>
              </c:pt>
              <c:pt idx="63">
                <c:v>1.5146212241142265</c:v>
              </c:pt>
              <c:pt idx="64">
                <c:v>1.4794846080347108</c:v>
              </c:pt>
              <c:pt idx="65">
                <c:v>1.0801372786269776</c:v>
              </c:pt>
              <c:pt idx="66">
                <c:v>0.77361899300252102</c:v>
              </c:pt>
              <c:pt idx="67">
                <c:v>0.59558481034134048</c:v>
              </c:pt>
              <c:pt idx="68">
                <c:v>0.52004005856447189</c:v>
              </c:pt>
              <c:pt idx="69">
                <c:v>0.21915312320388014</c:v>
              </c:pt>
              <c:pt idx="70">
                <c:v>-0.47311218296616153</c:v>
              </c:pt>
              <c:pt idx="71">
                <c:v>-1.1725426997207342</c:v>
              </c:pt>
              <c:pt idx="72">
                <c:v>-1.6741852487109348</c:v>
              </c:pt>
              <c:pt idx="73">
                <c:v>-2.0361367904969625</c:v>
              </c:pt>
              <c:pt idx="74">
                <c:v>-2.1128725291943216</c:v>
              </c:pt>
              <c:pt idx="75">
                <c:v>-2.1157128134084915</c:v>
              </c:pt>
              <c:pt idx="76">
                <c:v>-1.718892604856622</c:v>
              </c:pt>
              <c:pt idx="77">
                <c:v>-1.3743939436834611</c:v>
              </c:pt>
              <c:pt idx="78">
                <c:v>-0.97678543066592116</c:v>
              </c:pt>
              <c:pt idx="79">
                <c:v>-0.5768265529077401</c:v>
              </c:pt>
              <c:pt idx="80">
                <c:v>-0.23036325009916891</c:v>
              </c:pt>
              <c:pt idx="81">
                <c:v>9.4078907801165707E-2</c:v>
              </c:pt>
              <c:pt idx="82">
                <c:v>3.289989070096918E-2</c:v>
              </c:pt>
              <c:pt idx="83">
                <c:v>-8.1119315842444889E-2</c:v>
              </c:pt>
              <c:pt idx="84">
                <c:v>-0.23019734060987854</c:v>
              </c:pt>
              <c:pt idx="85">
                <c:v>-0.29055257832245851</c:v>
              </c:pt>
              <c:pt idx="86">
                <c:v>-0.1665847366582287</c:v>
              </c:pt>
              <c:pt idx="87">
                <c:v>1.5780116504695782E-2</c:v>
              </c:pt>
              <c:pt idx="88">
                <c:v>0.20421526950945323</c:v>
              </c:pt>
              <c:pt idx="89">
                <c:v>0.25885965937449651</c:v>
              </c:pt>
              <c:pt idx="90">
                <c:v>0.17287893993367856</c:v>
              </c:pt>
              <c:pt idx="91">
                <c:v>0.14500127594746781</c:v>
              </c:pt>
              <c:pt idx="92">
                <c:v>0.149084116078497</c:v>
              </c:pt>
              <c:pt idx="93">
                <c:v>-4.2860088822429393E-2</c:v>
              </c:pt>
              <c:pt idx="94">
                <c:v>-0.3119476552947153</c:v>
              </c:pt>
              <c:pt idx="95">
                <c:v>-0.79158148767185899</c:v>
              </c:pt>
              <c:pt idx="96">
                <c:v>-0.9781197401471976</c:v>
              </c:pt>
              <c:pt idx="97">
                <c:v>-1.1298172253846586</c:v>
              </c:pt>
              <c:pt idx="98">
                <c:v>-1.1775790359749589</c:v>
              </c:pt>
              <c:pt idx="99">
                <c:v>-1.3713664575676461</c:v>
              </c:pt>
              <c:pt idx="100">
                <c:v>-1.5521973785210599</c:v>
              </c:pt>
              <c:pt idx="101">
                <c:v>-1.7091254492662091</c:v>
              </c:pt>
              <c:pt idx="102">
                <c:v>-1.856229978560147</c:v>
              </c:pt>
              <c:pt idx="103">
                <c:v>-2.0006386452286251</c:v>
              </c:pt>
              <c:pt idx="104">
                <c:v>-2.218968600964804</c:v>
              </c:pt>
              <c:pt idx="105">
                <c:v>-2.4720227042538836</c:v>
              </c:pt>
              <c:pt idx="106">
                <c:v>-2.9049559544983428</c:v>
              </c:pt>
              <c:pt idx="107">
                <c:v>-3.3258642544674921</c:v>
              </c:pt>
              <c:pt idx="108">
                <c:v>-3.6041461405637167</c:v>
              </c:pt>
              <c:pt idx="109">
                <c:v>-3.7441684618547808</c:v>
              </c:pt>
              <c:pt idx="110">
                <c:v>-3.7094594073722642</c:v>
              </c:pt>
              <c:pt idx="111">
                <c:v>-3.6106342051212743</c:v>
              </c:pt>
              <c:pt idx="112">
                <c:v>-3.5729317907356597</c:v>
              </c:pt>
              <c:pt idx="113">
                <c:v>-3.4156400831014579</c:v>
              </c:pt>
              <c:pt idx="114">
                <c:v>-3.330822831031456</c:v>
              </c:pt>
              <c:pt idx="115">
                <c:v>-3.0605869148387539</c:v>
              </c:pt>
              <c:pt idx="116">
                <c:v>-3.2331955057108819</c:v>
              </c:pt>
              <c:pt idx="117">
                <c:v>-3.5688566821319943</c:v>
              </c:pt>
              <c:pt idx="118">
                <c:v>-3.8706244434019896</c:v>
              </c:pt>
              <c:pt idx="119">
                <c:v>-3.9442523110964669</c:v>
              </c:pt>
              <c:pt idx="120">
                <c:v>-3.8640671767225383</c:v>
              </c:pt>
              <c:pt idx="121">
                <c:v>-3.7729094310781752</c:v>
              </c:pt>
              <c:pt idx="122">
                <c:v>-3.4386636893890814</c:v>
              </c:pt>
              <c:pt idx="123">
                <c:v>-3.1456830422182258</c:v>
              </c:pt>
              <c:pt idx="124">
                <c:v>-2.8266530533756424</c:v>
              </c:pt>
              <c:pt idx="125">
                <c:v>-2.5942425302590015</c:v>
              </c:pt>
              <c:pt idx="126">
                <c:v>-2.3181061470471445</c:v>
              </c:pt>
              <c:pt idx="127">
                <c:v>-1.8890910721171896</c:v>
              </c:pt>
              <c:pt idx="128">
                <c:v>-1.5767757139935015</c:v>
              </c:pt>
              <c:pt idx="129">
                <c:v>-1.3240937854222659</c:v>
              </c:pt>
              <c:pt idx="130">
                <c:v>-1.1887173018777877</c:v>
              </c:pt>
              <c:pt idx="131">
                <c:v>-1.028049339196023</c:v>
              </c:pt>
              <c:pt idx="132">
                <c:v>-0.7620408260741951</c:v>
              </c:pt>
              <c:pt idx="133">
                <c:v>-0.51589429441411638</c:v>
              </c:pt>
              <c:pt idx="134">
                <c:v>-0.25028040973554233</c:v>
              </c:pt>
              <c:pt idx="135">
                <c:v>-8.6986836534761261E-2</c:v>
              </c:pt>
              <c:pt idx="136">
                <c:v>0.13818613597558119</c:v>
              </c:pt>
              <c:pt idx="137">
                <c:v>0.36207497321351817</c:v>
              </c:pt>
              <c:pt idx="138">
                <c:v>0.54133861498171765</c:v>
              </c:pt>
              <c:pt idx="139">
                <c:v>0.60052452654327571</c:v>
              </c:pt>
              <c:pt idx="140">
                <c:v>0.53905069379704706</c:v>
              </c:pt>
              <c:pt idx="141">
                <c:v>0.56420719361759963</c:v>
              </c:pt>
              <c:pt idx="142">
                <c:v>0.38725013222909999</c:v>
              </c:pt>
              <c:pt idx="143">
                <c:v>0.18261918456354798</c:v>
              </c:pt>
              <c:pt idx="144">
                <c:v>0.26940900055532657</c:v>
              </c:pt>
              <c:pt idx="145">
                <c:v>0.30799349771697837</c:v>
              </c:pt>
              <c:pt idx="146">
                <c:v>0.64538057035230345</c:v>
              </c:pt>
              <c:pt idx="147">
                <c:v>0.80226622713531026</c:v>
              </c:pt>
              <c:pt idx="148">
                <c:v>1.1661078245003251</c:v>
              </c:pt>
              <c:pt idx="149">
                <c:v>1.286290837473516</c:v>
              </c:pt>
              <c:pt idx="150">
                <c:v>1.3641822912681871</c:v>
              </c:pt>
              <c:pt idx="151">
                <c:v>1.3951416199701836</c:v>
              </c:pt>
              <c:pt idx="152">
                <c:v>1.4021635953278373</c:v>
              </c:pt>
              <c:pt idx="153">
                <c:v>1.1615850591362635</c:v>
              </c:pt>
              <c:pt idx="154">
                <c:v>0.92610153639978687</c:v>
              </c:pt>
              <c:pt idx="155">
                <c:v>0.69225247289366998</c:v>
              </c:pt>
              <c:pt idx="156">
                <c:v>0.74617946953743008</c:v>
              </c:pt>
              <c:pt idx="157">
                <c:v>0.77090204366230641</c:v>
              </c:pt>
              <c:pt idx="158">
                <c:v>0.96392802887224627</c:v>
              </c:pt>
              <c:pt idx="159">
                <c:v>1.093825208177345</c:v>
              </c:pt>
              <c:pt idx="160">
                <c:v>1.1925705797204744</c:v>
              </c:pt>
              <c:pt idx="161">
                <c:v>1.2048848376026648</c:v>
              </c:pt>
              <c:pt idx="162">
                <c:v>1.2105555140769497</c:v>
              </c:pt>
              <c:pt idx="163">
                <c:v>1.3071234908293063</c:v>
              </c:pt>
              <c:pt idx="164">
                <c:v>1.3444194716935347</c:v>
              </c:pt>
              <c:pt idx="165">
                <c:v>1.3167402848612642</c:v>
              </c:pt>
              <c:pt idx="166">
                <c:v>1.2228697099483503</c:v>
              </c:pt>
              <c:pt idx="167">
                <c:v>1.1357827478510572</c:v>
              </c:pt>
              <c:pt idx="168">
                <c:v>1.1760901839052016</c:v>
              </c:pt>
              <c:pt idx="169">
                <c:v>1.3410218004505985</c:v>
              </c:pt>
            </c:numLit>
          </c:val>
          <c:smooth val="0"/>
        </c:ser>
        <c:dLbls>
          <c:showLegendKey val="0"/>
          <c:showVal val="0"/>
          <c:showCatName val="0"/>
          <c:showSerName val="1"/>
          <c:showPercent val="0"/>
          <c:showBubbleSize val="0"/>
        </c:dLbls>
        <c:marker val="1"/>
        <c:smooth val="0"/>
        <c:axId val="193858560"/>
        <c:axId val="193885312"/>
      </c:lineChart>
      <c:catAx>
        <c:axId val="193858560"/>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93885312"/>
        <c:crosses val="autoZero"/>
        <c:auto val="1"/>
        <c:lblAlgn val="ctr"/>
        <c:lblOffset val="100"/>
        <c:tickLblSkip val="1"/>
        <c:tickMarkSkip val="1"/>
        <c:noMultiLvlLbl val="0"/>
      </c:catAx>
      <c:valAx>
        <c:axId val="193885312"/>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3858560"/>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8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strLit>
          </c:cat>
          <c:val>
            <c:numLit>
              <c:formatCode>0.000</c:formatCode>
              <c:ptCount val="174"/>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numLit>
          </c:val>
          <c:smooth val="0"/>
        </c:ser>
        <c:dLbls>
          <c:showLegendKey val="0"/>
          <c:showVal val="0"/>
          <c:showCatName val="0"/>
          <c:showSerName val="0"/>
          <c:showPercent val="0"/>
          <c:showBubbleSize val="0"/>
        </c:dLbls>
        <c:marker val="1"/>
        <c:smooth val="0"/>
        <c:axId val="193901312"/>
        <c:axId val="193902848"/>
      </c:lineChart>
      <c:catAx>
        <c:axId val="19390131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93902848"/>
        <c:crosses val="autoZero"/>
        <c:auto val="1"/>
        <c:lblAlgn val="ctr"/>
        <c:lblOffset val="100"/>
        <c:tickLblSkip val="1"/>
        <c:tickMarkSkip val="1"/>
        <c:noMultiLvlLbl val="0"/>
      </c:catAx>
      <c:valAx>
        <c:axId val="193902848"/>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3901312"/>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11959238528918828"/>
                  <c:y val="-0.12770129540259081"/>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8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strLit>
          </c:cat>
          <c:val>
            <c:numLit>
              <c:formatCode>0.0</c:formatCode>
              <c:ptCount val="174"/>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numLit>
          </c:val>
          <c:smooth val="0"/>
        </c:ser>
        <c:ser>
          <c:idx val="1"/>
          <c:order val="1"/>
          <c:tx>
            <c:v>industria</c:v>
          </c:tx>
          <c:spPr>
            <a:ln w="25400">
              <a:solidFill>
                <a:schemeClr val="tx2"/>
              </a:solidFill>
              <a:prstDash val="solid"/>
            </a:ln>
          </c:spPr>
          <c:marker>
            <c:symbol val="none"/>
          </c:marker>
          <c:dLbls>
            <c:dLbl>
              <c:idx val="3"/>
              <c:layout>
                <c:manualLayout>
                  <c:x val="0.34264206432027328"/>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8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strLit>
          </c:cat>
          <c:val>
            <c:numLit>
              <c:formatCode>0.0</c:formatCode>
              <c:ptCount val="174"/>
              <c:pt idx="0">
                <c:v>-10.643879355142944</c:v>
              </c:pt>
              <c:pt idx="1">
                <c:v>-11.580579929006193</c:v>
              </c:pt>
              <c:pt idx="2">
                <c:v>-13.569316985424997</c:v>
              </c:pt>
              <c:pt idx="3">
                <c:v>-15.267016350313886</c:v>
              </c:pt>
              <c:pt idx="4">
                <c:v>-15.705474090536107</c:v>
              </c:pt>
              <c:pt idx="5">
                <c:v>-13.72876117798055</c:v>
              </c:pt>
              <c:pt idx="6">
                <c:v>-11.020903318313884</c:v>
              </c:pt>
              <c:pt idx="7">
                <c:v>-9.0938539808694401</c:v>
              </c:pt>
              <c:pt idx="8">
                <c:v>-8.3144296068694405</c:v>
              </c:pt>
              <c:pt idx="9">
                <c:v>-8.6861192660916622</c:v>
              </c:pt>
              <c:pt idx="10">
                <c:v>-9.77455379698055</c:v>
              </c:pt>
              <c:pt idx="11">
                <c:v>-9.5607799299805496</c:v>
              </c:pt>
              <c:pt idx="12">
                <c:v>-8.1422505112027732</c:v>
              </c:pt>
              <c:pt idx="13">
                <c:v>-6.9307051733138847</c:v>
              </c:pt>
              <c:pt idx="14">
                <c:v>-6.9605702610916618</c:v>
              </c:pt>
              <c:pt idx="15">
                <c:v>-7.4002411854249956</c:v>
              </c:pt>
              <c:pt idx="16">
                <c:v>-6.6792755765361065</c:v>
              </c:pt>
              <c:pt idx="17">
                <c:v>-5.0823484616472188</c:v>
              </c:pt>
              <c:pt idx="18">
                <c:v>-3.5470947683138854</c:v>
              </c:pt>
              <c:pt idx="19">
                <c:v>-1.6986689955361085</c:v>
              </c:pt>
              <c:pt idx="20">
                <c:v>-2.2915195379805526</c:v>
              </c:pt>
              <c:pt idx="21">
                <c:v>-3.272336111424996</c:v>
              </c:pt>
              <c:pt idx="22">
                <c:v>-4.4912151696472176</c:v>
              </c:pt>
              <c:pt idx="23">
                <c:v>-5.5876365976472178</c:v>
              </c:pt>
              <c:pt idx="24">
                <c:v>-5.4302270506472183</c:v>
              </c:pt>
              <c:pt idx="25">
                <c:v>-6.7799020566472192</c:v>
              </c:pt>
              <c:pt idx="26">
                <c:v>-6.8828025516472175</c:v>
              </c:pt>
              <c:pt idx="27">
                <c:v>-6.1153648399805514</c:v>
              </c:pt>
              <c:pt idx="28">
                <c:v>-5.8642423106472181</c:v>
              </c:pt>
              <c:pt idx="29">
                <c:v>-6.290228596980552</c:v>
              </c:pt>
              <c:pt idx="30">
                <c:v>-8.7360751808694399</c:v>
              </c:pt>
              <c:pt idx="31">
                <c:v>-8.2096078532027743</c:v>
              </c:pt>
              <c:pt idx="32">
                <c:v>-6.8351575647583287</c:v>
              </c:pt>
              <c:pt idx="33">
                <c:v>-4.2028151596472174</c:v>
              </c:pt>
              <c:pt idx="34">
                <c:v>-3.2918462092027725</c:v>
              </c:pt>
              <c:pt idx="35">
                <c:v>-3.4223937289805506</c:v>
              </c:pt>
              <c:pt idx="36">
                <c:v>-4.238275970091661</c:v>
              </c:pt>
              <c:pt idx="37">
                <c:v>-4.6807995943138838</c:v>
              </c:pt>
              <c:pt idx="38">
                <c:v>-5.3873940904249951</c:v>
              </c:pt>
              <c:pt idx="39">
                <c:v>-6.0788557840916617</c:v>
              </c:pt>
              <c:pt idx="40">
                <c:v>-6.4474195945361075</c:v>
              </c:pt>
              <c:pt idx="41">
                <c:v>-5.29462190675833</c:v>
              </c:pt>
              <c:pt idx="42">
                <c:v>-3.3759948089805523</c:v>
              </c:pt>
              <c:pt idx="43">
                <c:v>-2.2899268296472188</c:v>
              </c:pt>
              <c:pt idx="44">
                <c:v>-1.4115074164249968</c:v>
              </c:pt>
              <c:pt idx="45">
                <c:v>-2.1413009485361072</c:v>
              </c:pt>
              <c:pt idx="46">
                <c:v>-0.96094181698055225</c:v>
              </c:pt>
              <c:pt idx="47">
                <c:v>-1.1991800278694404</c:v>
              </c:pt>
              <c:pt idx="48">
                <c:v>8.4606822352781094E-2</c:v>
              </c:pt>
              <c:pt idx="49">
                <c:v>0.80135043413055884</c:v>
              </c:pt>
              <c:pt idx="50">
                <c:v>2.2271258810194472</c:v>
              </c:pt>
              <c:pt idx="51">
                <c:v>2.6420009200194472</c:v>
              </c:pt>
              <c:pt idx="52">
                <c:v>2.5230357834638917</c:v>
              </c:pt>
              <c:pt idx="53">
                <c:v>2.7424394271305581</c:v>
              </c:pt>
              <c:pt idx="54">
                <c:v>2.0441344034638917</c:v>
              </c:pt>
              <c:pt idx="55">
                <c:v>1.9013532525750028</c:v>
              </c:pt>
              <c:pt idx="56">
                <c:v>2.2076022823527803</c:v>
              </c:pt>
              <c:pt idx="57">
                <c:v>2.5876045544638919</c:v>
              </c:pt>
              <c:pt idx="58">
                <c:v>3.320366128575003</c:v>
              </c:pt>
              <c:pt idx="59">
                <c:v>3.2331663009083358</c:v>
              </c:pt>
              <c:pt idx="60">
                <c:v>3.6693035774638916</c:v>
              </c:pt>
              <c:pt idx="61">
                <c:v>3.1558501482416692</c:v>
              </c:pt>
              <c:pt idx="62">
                <c:v>2.2530017727972251</c:v>
              </c:pt>
              <c:pt idx="63">
                <c:v>0.90681652057500239</c:v>
              </c:pt>
              <c:pt idx="64">
                <c:v>-1.9686886757583304</c:v>
              </c:pt>
              <c:pt idx="65">
                <c:v>-4.1240640795361072</c:v>
              </c:pt>
              <c:pt idx="66">
                <c:v>-4.8913850547583291</c:v>
              </c:pt>
              <c:pt idx="67">
                <c:v>-3.388408330091663</c:v>
              </c:pt>
              <c:pt idx="68">
                <c:v>-4.3905519239805519</c:v>
              </c:pt>
              <c:pt idx="69">
                <c:v>-9.6357893652027737</c:v>
              </c:pt>
              <c:pt idx="70">
                <c:v>-16.550337180536108</c:v>
              </c:pt>
              <c:pt idx="71">
                <c:v>-23.305129478202776</c:v>
              </c:pt>
              <c:pt idx="72">
                <c:v>-27.084198227091665</c:v>
              </c:pt>
              <c:pt idx="73">
                <c:v>-30.406109548647219</c:v>
              </c:pt>
              <c:pt idx="74">
                <c:v>-29.401866474202773</c:v>
              </c:pt>
              <c:pt idx="75">
                <c:v>-30.088630162202772</c:v>
              </c:pt>
              <c:pt idx="76">
                <c:v>-28.097743792539813</c:v>
              </c:pt>
              <c:pt idx="77">
                <c:v>-27.713776173543518</c:v>
              </c:pt>
              <c:pt idx="78">
                <c:v>-24.367032919280557</c:v>
              </c:pt>
              <c:pt idx="79">
                <c:v>-21.498846864180553</c:v>
              </c:pt>
              <c:pt idx="80">
                <c:v>-17.239096404413889</c:v>
              </c:pt>
              <c:pt idx="81">
                <c:v>-14.629910387458333</c:v>
              </c:pt>
              <c:pt idx="82">
                <c:v>-13.02475821821389</c:v>
              </c:pt>
              <c:pt idx="83">
                <c:v>-13.757710047858334</c:v>
              </c:pt>
              <c:pt idx="84">
                <c:v>-13.393350131502778</c:v>
              </c:pt>
              <c:pt idx="85">
                <c:v>-13.157932500002779</c:v>
              </c:pt>
              <c:pt idx="86">
                <c:v>-12.183238656869447</c:v>
              </c:pt>
              <c:pt idx="87">
                <c:v>-11.272562026569446</c:v>
              </c:pt>
              <c:pt idx="88">
                <c:v>-11.217724787769447</c:v>
              </c:pt>
              <c:pt idx="89">
                <c:v>-11.488274061369445</c:v>
              </c:pt>
              <c:pt idx="90">
                <c:v>-10.915149431336113</c:v>
              </c:pt>
              <c:pt idx="91">
                <c:v>-9.3907161529583352</c:v>
              </c:pt>
              <c:pt idx="92">
                <c:v>-6.8397642381361115</c:v>
              </c:pt>
              <c:pt idx="93">
                <c:v>-6.8871201605027785</c:v>
              </c:pt>
              <c:pt idx="94">
                <c:v>-6.7934039413361118</c:v>
              </c:pt>
              <c:pt idx="95">
                <c:v>-8.4538399109583349</c:v>
              </c:pt>
              <c:pt idx="96">
                <c:v>-7.9541054210027786</c:v>
              </c:pt>
              <c:pt idx="97">
                <c:v>-7.7954090186583338</c:v>
              </c:pt>
              <c:pt idx="98">
                <c:v>-8.4907052723250018</c:v>
              </c:pt>
              <c:pt idx="99">
                <c:v>-9.2988151101138907</c:v>
              </c:pt>
              <c:pt idx="100">
                <c:v>-11.637718546758336</c:v>
              </c:pt>
              <c:pt idx="101">
                <c:v>-12.909089337391668</c:v>
              </c:pt>
              <c:pt idx="102">
                <c:v>-12.153965860302778</c:v>
              </c:pt>
              <c:pt idx="103">
                <c:v>-12.603539246224999</c:v>
              </c:pt>
              <c:pt idx="104">
                <c:v>-13.855253027191665</c:v>
              </c:pt>
              <c:pt idx="105">
                <c:v>-16.280643842047223</c:v>
              </c:pt>
              <c:pt idx="106">
                <c:v>-17.277844839136112</c:v>
              </c:pt>
              <c:pt idx="107">
                <c:v>-18.055548759591669</c:v>
              </c:pt>
              <c:pt idx="108">
                <c:v>-19.567463078936115</c:v>
              </c:pt>
              <c:pt idx="109">
                <c:v>-20.187002995247223</c:v>
              </c:pt>
              <c:pt idx="110">
                <c:v>-19.217562699658334</c:v>
              </c:pt>
              <c:pt idx="111">
                <c:v>-18.408797350736112</c:v>
              </c:pt>
              <c:pt idx="112">
                <c:v>-18.711178032847226</c:v>
              </c:pt>
              <c:pt idx="113">
                <c:v>-18.437326203158335</c:v>
              </c:pt>
              <c:pt idx="114">
                <c:v>-18.602057870347224</c:v>
              </c:pt>
              <c:pt idx="115">
                <c:v>-16.305323351658338</c:v>
              </c:pt>
              <c:pt idx="116">
                <c:v>-16.117661740002777</c:v>
              </c:pt>
              <c:pt idx="117">
                <c:v>-16.402259550858336</c:v>
              </c:pt>
              <c:pt idx="118">
                <c:v>-18.172370983313886</c:v>
              </c:pt>
              <c:pt idx="119">
                <c:v>-17.844771069669445</c:v>
              </c:pt>
              <c:pt idx="120">
                <c:v>-17.590367190725001</c:v>
              </c:pt>
              <c:pt idx="121">
                <c:v>-16.833593878513891</c:v>
              </c:pt>
              <c:pt idx="122">
                <c:v>-16.605434398613891</c:v>
              </c:pt>
              <c:pt idx="123">
                <c:v>-16.083165476836111</c:v>
              </c:pt>
              <c:pt idx="124">
                <c:v>-15.261536553747222</c:v>
              </c:pt>
              <c:pt idx="125">
                <c:v>-14.959418205247223</c:v>
              </c:pt>
              <c:pt idx="126">
                <c:v>-13.820531426358334</c:v>
              </c:pt>
              <c:pt idx="127">
                <c:v>-11.969541898136113</c:v>
              </c:pt>
              <c:pt idx="128">
                <c:v>-9.9835894476472244</c:v>
              </c:pt>
              <c:pt idx="129">
                <c:v>-8.9376231434583335</c:v>
              </c:pt>
              <c:pt idx="130">
                <c:v>-8.6113144063250004</c:v>
              </c:pt>
              <c:pt idx="131">
                <c:v>-7.7581350274249994</c:v>
              </c:pt>
              <c:pt idx="132">
                <c:v>-6.4171400165361119</c:v>
              </c:pt>
              <c:pt idx="133">
                <c:v>-6.2756041809472229</c:v>
              </c:pt>
              <c:pt idx="134">
                <c:v>-6.0586685351583336</c:v>
              </c:pt>
              <c:pt idx="135">
                <c:v>-5.8614491511138906</c:v>
              </c:pt>
              <c:pt idx="136">
                <c:v>-5.6462257921027783</c:v>
              </c:pt>
              <c:pt idx="137">
                <c:v>-6.3920740448027784</c:v>
              </c:pt>
              <c:pt idx="138">
                <c:v>-6.3062119702805566</c:v>
              </c:pt>
              <c:pt idx="139">
                <c:v>-5.2407436890138897</c:v>
              </c:pt>
              <c:pt idx="140">
                <c:v>-3.9854584001694451</c:v>
              </c:pt>
              <c:pt idx="141">
                <c:v>-3.7071407361250004</c:v>
              </c:pt>
              <c:pt idx="142">
                <c:v>-3.780535903869445</c:v>
              </c:pt>
              <c:pt idx="143">
                <c:v>-3.6588906067916671</c:v>
              </c:pt>
              <c:pt idx="144">
                <c:v>-3.742568123291667</c:v>
              </c:pt>
              <c:pt idx="145">
                <c:v>-3.697115640991667</c:v>
              </c:pt>
              <c:pt idx="146">
                <c:v>-3.1717931176138894</c:v>
              </c:pt>
              <c:pt idx="147">
                <c:v>-1.7479008228027781</c:v>
              </c:pt>
              <c:pt idx="148">
                <c:v>-0.58938020588333362</c:v>
              </c:pt>
              <c:pt idx="149">
                <c:v>-0.37679278176388892</c:v>
              </c:pt>
              <c:pt idx="150">
                <c:v>-0.10611897901111104</c:v>
              </c:pt>
              <c:pt idx="151">
                <c:v>-0.19340871528888873</c:v>
              </c:pt>
              <c:pt idx="152">
                <c:v>-0.10269202406666651</c:v>
              </c:pt>
              <c:pt idx="153">
                <c:v>-0.86863819789999985</c:v>
              </c:pt>
              <c:pt idx="154">
                <c:v>-1.4138489928111111</c:v>
              </c:pt>
              <c:pt idx="155">
                <c:v>-1.7766430898444441</c:v>
              </c:pt>
              <c:pt idx="156">
                <c:v>-1.1747457713111111</c:v>
              </c:pt>
              <c:pt idx="157">
                <c:v>-0.87600675886666668</c:v>
              </c:pt>
              <c:pt idx="158">
                <c:v>-1.0917661205444444</c:v>
              </c:pt>
              <c:pt idx="159">
                <c:v>-1.8072660749111111</c:v>
              </c:pt>
              <c:pt idx="160">
                <c:v>-2.0767208458444446</c:v>
              </c:pt>
              <c:pt idx="161">
                <c:v>-1.5095743140777778</c:v>
              </c:pt>
              <c:pt idx="162">
                <c:v>-1.2692790975333332</c:v>
              </c:pt>
              <c:pt idx="163">
                <c:v>-1.1097047986555557</c:v>
              </c:pt>
              <c:pt idx="164">
                <c:v>-1.061582607988889</c:v>
              </c:pt>
              <c:pt idx="165">
                <c:v>-0.43091576162222234</c:v>
              </c:pt>
              <c:pt idx="166">
                <c:v>0.41726350510000004</c:v>
              </c:pt>
              <c:pt idx="167">
                <c:v>1.1039365419666669</c:v>
              </c:pt>
              <c:pt idx="168">
                <c:v>1.4950841565000001</c:v>
              </c:pt>
              <c:pt idx="169">
                <c:v>1.4990289036666669</c:v>
              </c:pt>
            </c:numLit>
          </c:val>
          <c:smooth val="0"/>
        </c:ser>
        <c:ser>
          <c:idx val="2"/>
          <c:order val="2"/>
          <c:tx>
            <c:v>comercio</c:v>
          </c:tx>
          <c:spPr>
            <a:ln w="38100">
              <a:solidFill>
                <a:schemeClr val="accent2"/>
              </a:solidFill>
              <a:prstDash val="solid"/>
            </a:ln>
          </c:spPr>
          <c:marker>
            <c:symbol val="none"/>
          </c:marker>
          <c:dLbls>
            <c:dLbl>
              <c:idx val="21"/>
              <c:layout>
                <c:manualLayout>
                  <c:x val="0.44162856149005469"/>
                  <c:y val="2.6754720176107018E-4"/>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8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strLit>
          </c:cat>
          <c:val>
            <c:numLit>
              <c:formatCode>0.0</c:formatCode>
              <c:ptCount val="174"/>
              <c:pt idx="0">
                <c:v>-12.834411555274144</c:v>
              </c:pt>
              <c:pt idx="1">
                <c:v>-11.553486117026281</c:v>
              </c:pt>
              <c:pt idx="2">
                <c:v>-12.005745372556197</c:v>
              </c:pt>
              <c:pt idx="3">
                <c:v>-12.075785616197223</c:v>
              </c:pt>
              <c:pt idx="4">
                <c:v>-13.17773402908611</c:v>
              </c:pt>
              <c:pt idx="5">
                <c:v>-12.799498565975</c:v>
              </c:pt>
              <c:pt idx="6">
                <c:v>-12.273074775641668</c:v>
              </c:pt>
              <c:pt idx="7">
                <c:v>-9.6702061386416673</c:v>
              </c:pt>
              <c:pt idx="8">
                <c:v>-7.548566413863889</c:v>
              </c:pt>
              <c:pt idx="9">
                <c:v>-5.6286262600861114</c:v>
              </c:pt>
              <c:pt idx="10">
                <c:v>-4.9446056489750001</c:v>
              </c:pt>
              <c:pt idx="11">
                <c:v>-4.522772902641667</c:v>
              </c:pt>
              <c:pt idx="12">
                <c:v>-4.2533531439750005</c:v>
              </c:pt>
              <c:pt idx="13">
                <c:v>-5.6677257420861116</c:v>
              </c:pt>
              <c:pt idx="14">
                <c:v>-7.490520633308333</c:v>
              </c:pt>
              <c:pt idx="15">
                <c:v>-8.2626899131972227</c:v>
              </c:pt>
              <c:pt idx="16">
                <c:v>-4.9789511588638886</c:v>
              </c:pt>
              <c:pt idx="17">
                <c:v>-2.4117693923083343</c:v>
              </c:pt>
              <c:pt idx="18">
                <c:v>-0.1313170458638889</c:v>
              </c:pt>
              <c:pt idx="19">
                <c:v>-1.3367399818638892</c:v>
              </c:pt>
              <c:pt idx="20">
                <c:v>-1.3852476784194445</c:v>
              </c:pt>
              <c:pt idx="21">
                <c:v>-2.8516675221972227</c:v>
              </c:pt>
              <c:pt idx="22">
                <c:v>-3.7568602080861115</c:v>
              </c:pt>
              <c:pt idx="23">
                <c:v>-4.3563642973083345</c:v>
              </c:pt>
              <c:pt idx="24">
                <c:v>-4.7071241745305556</c:v>
              </c:pt>
              <c:pt idx="25">
                <c:v>-5.1838586195305547</c:v>
              </c:pt>
              <c:pt idx="26">
                <c:v>-5.0118362903083336</c:v>
              </c:pt>
              <c:pt idx="27">
                <c:v>-5.5801089088638882</c:v>
              </c:pt>
              <c:pt idx="28">
                <c:v>-5.0995108493083334</c:v>
              </c:pt>
              <c:pt idx="29">
                <c:v>-6.3236623255305551</c:v>
              </c:pt>
              <c:pt idx="30">
                <c:v>-7.5852549941972214</c:v>
              </c:pt>
              <c:pt idx="31">
                <c:v>-9.7884529159750002</c:v>
              </c:pt>
              <c:pt idx="32">
                <c:v>-10.689378355641665</c:v>
              </c:pt>
              <c:pt idx="33">
                <c:v>-11.346688212419444</c:v>
              </c:pt>
              <c:pt idx="34">
                <c:v>-11.230117334752777</c:v>
              </c:pt>
              <c:pt idx="35">
                <c:v>-8.8729155538638889</c:v>
              </c:pt>
              <c:pt idx="36">
                <c:v>-6.7295426937527774</c:v>
              </c:pt>
              <c:pt idx="37">
                <c:v>-5.2013381298638883</c:v>
              </c:pt>
              <c:pt idx="38">
                <c:v>-7.6786699950861106</c:v>
              </c:pt>
              <c:pt idx="39">
                <c:v>-7.6255940967527778</c:v>
              </c:pt>
              <c:pt idx="40">
                <c:v>-9.2196366266416678</c:v>
              </c:pt>
              <c:pt idx="41">
                <c:v>-7.2633226296416664</c:v>
              </c:pt>
              <c:pt idx="42">
                <c:v>-7.3130910254194452</c:v>
              </c:pt>
              <c:pt idx="43">
                <c:v>-6.6204902708638897</c:v>
              </c:pt>
              <c:pt idx="44">
                <c:v>-6.277399792752778</c:v>
              </c:pt>
              <c:pt idx="45">
                <c:v>-4.3076182261972216</c:v>
              </c:pt>
              <c:pt idx="46">
                <c:v>-2.9082781095305563</c:v>
              </c:pt>
              <c:pt idx="47">
                <c:v>-3.0728263519750008</c:v>
              </c:pt>
              <c:pt idx="48">
                <c:v>-4.3537977757527786</c:v>
              </c:pt>
              <c:pt idx="49">
                <c:v>-3.7148980999750001</c:v>
              </c:pt>
              <c:pt idx="50">
                <c:v>-3.720080955197222</c:v>
              </c:pt>
              <c:pt idx="51">
                <c:v>-3.5698245421972223</c:v>
              </c:pt>
              <c:pt idx="52">
                <c:v>-3.4475816066416667</c:v>
              </c:pt>
              <c:pt idx="53">
                <c:v>-2.6042803958638889</c:v>
              </c:pt>
              <c:pt idx="54">
                <c:v>-2.864081451752778</c:v>
              </c:pt>
              <c:pt idx="55">
                <c:v>-3.4294883860861116</c:v>
              </c:pt>
              <c:pt idx="56">
                <c:v>-4.2016517516416672</c:v>
              </c:pt>
              <c:pt idx="57">
                <c:v>-3.9485033900861115</c:v>
              </c:pt>
              <c:pt idx="58">
                <c:v>-3.4726213959750001</c:v>
              </c:pt>
              <c:pt idx="59">
                <c:v>-2.566333125086111</c:v>
              </c:pt>
              <c:pt idx="60">
                <c:v>-2.109842551086111</c:v>
              </c:pt>
              <c:pt idx="61">
                <c:v>-2.0762515834194448</c:v>
              </c:pt>
              <c:pt idx="62">
                <c:v>-1.951262170752778</c:v>
              </c:pt>
              <c:pt idx="63">
                <c:v>-2.9105124463083336</c:v>
              </c:pt>
              <c:pt idx="64">
                <c:v>-4.2124175469749998</c:v>
              </c:pt>
              <c:pt idx="65">
                <c:v>-7.4435290643083336</c:v>
              </c:pt>
              <c:pt idx="66">
                <c:v>-9.8119974557527794</c:v>
              </c:pt>
              <c:pt idx="67">
                <c:v>-11.233457632530557</c:v>
              </c:pt>
              <c:pt idx="68">
                <c:v>-11.523878871197224</c:v>
              </c:pt>
              <c:pt idx="69">
                <c:v>-12.615166033752779</c:v>
              </c:pt>
              <c:pt idx="70">
                <c:v>-14.777630332975001</c:v>
              </c:pt>
              <c:pt idx="71">
                <c:v>-17.388141696974998</c:v>
              </c:pt>
              <c:pt idx="72">
                <c:v>-18.030947275197221</c:v>
              </c:pt>
              <c:pt idx="73">
                <c:v>-19.881921428308335</c:v>
              </c:pt>
              <c:pt idx="74">
                <c:v>-20.350847123197223</c:v>
              </c:pt>
              <c:pt idx="75">
                <c:v>-21.443359201752781</c:v>
              </c:pt>
              <c:pt idx="76">
                <c:v>-20.025912109337963</c:v>
              </c:pt>
              <c:pt idx="77">
                <c:v>-17.799673814623148</c:v>
              </c:pt>
              <c:pt idx="78">
                <c:v>-14.906795216663888</c:v>
              </c:pt>
              <c:pt idx="79">
                <c:v>-12.483196166174999</c:v>
              </c:pt>
              <c:pt idx="80">
                <c:v>-9.9289260917305544</c:v>
              </c:pt>
              <c:pt idx="81">
                <c:v>-7.6846317237083346</c:v>
              </c:pt>
              <c:pt idx="82">
                <c:v>-6.4226720636083341</c:v>
              </c:pt>
              <c:pt idx="83">
                <c:v>-5.8549371984194449</c:v>
              </c:pt>
              <c:pt idx="84">
                <c:v>-5.8660126343972223</c:v>
              </c:pt>
              <c:pt idx="85">
                <c:v>-4.4991968615083335</c:v>
              </c:pt>
              <c:pt idx="86">
                <c:v>-4.0510618498972226</c:v>
              </c:pt>
              <c:pt idx="87">
                <c:v>-2.6647990670194446</c:v>
              </c:pt>
              <c:pt idx="88">
                <c:v>-2.6156765034750005</c:v>
              </c:pt>
              <c:pt idx="89">
                <c:v>-2.5163266286083337</c:v>
              </c:pt>
              <c:pt idx="90">
                <c:v>-3.5968732407194444</c:v>
              </c:pt>
              <c:pt idx="91">
                <c:v>-4.2728115224861112</c:v>
              </c:pt>
              <c:pt idx="92">
                <c:v>-5.6358851467083335</c:v>
              </c:pt>
              <c:pt idx="93">
                <c:v>-6.7563947148861123</c:v>
              </c:pt>
              <c:pt idx="94">
                <c:v>-7.4609039694305563</c:v>
              </c:pt>
              <c:pt idx="95">
                <c:v>-7.8424959122527786</c:v>
              </c:pt>
              <c:pt idx="96">
                <c:v>-7.1430250058749998</c:v>
              </c:pt>
              <c:pt idx="97">
                <c:v>-7.4308607417638877</c:v>
              </c:pt>
              <c:pt idx="98">
                <c:v>-8.6120845658638885</c:v>
              </c:pt>
              <c:pt idx="99">
                <c:v>-12.062921488963887</c:v>
              </c:pt>
              <c:pt idx="100">
                <c:v>-15.057781314741668</c:v>
              </c:pt>
              <c:pt idx="101">
                <c:v>-16.717723643097226</c:v>
              </c:pt>
              <c:pt idx="102">
                <c:v>-18.222909539397222</c:v>
              </c:pt>
              <c:pt idx="103">
                <c:v>-18.616552467730557</c:v>
              </c:pt>
              <c:pt idx="104">
                <c:v>-19.352326724630554</c:v>
              </c:pt>
              <c:pt idx="105">
                <c:v>-19.083054035941668</c:v>
              </c:pt>
              <c:pt idx="106">
                <c:v>-20.808185545130556</c:v>
              </c:pt>
              <c:pt idx="107">
                <c:v>-22.002079856241668</c:v>
              </c:pt>
              <c:pt idx="108">
                <c:v>-22.290612846841668</c:v>
              </c:pt>
              <c:pt idx="109">
                <c:v>-21.22751659304167</c:v>
              </c:pt>
              <c:pt idx="110">
                <c:v>-20.389666320986112</c:v>
              </c:pt>
              <c:pt idx="111">
                <c:v>-19.696579765597221</c:v>
              </c:pt>
              <c:pt idx="112">
                <c:v>-20.414741937386111</c:v>
              </c:pt>
              <c:pt idx="113">
                <c:v>-20.165613871575001</c:v>
              </c:pt>
              <c:pt idx="114">
                <c:v>-20.391220368797221</c:v>
              </c:pt>
              <c:pt idx="115">
                <c:v>-19.730646610641667</c:v>
              </c:pt>
              <c:pt idx="116">
                <c:v>-20.446793041186112</c:v>
              </c:pt>
              <c:pt idx="117">
                <c:v>-20.894511136475</c:v>
              </c:pt>
              <c:pt idx="118">
                <c:v>-20.061795734230557</c:v>
              </c:pt>
              <c:pt idx="119">
                <c:v>-19.362799519075001</c:v>
              </c:pt>
              <c:pt idx="120">
                <c:v>-19.032020496752779</c:v>
              </c:pt>
              <c:pt idx="121">
                <c:v>-18.540320746697223</c:v>
              </c:pt>
              <c:pt idx="122">
                <c:v>-17.308850465386111</c:v>
              </c:pt>
              <c:pt idx="123">
                <c:v>-15.832652199897224</c:v>
              </c:pt>
              <c:pt idx="124">
                <c:v>-15.013251953519445</c:v>
              </c:pt>
              <c:pt idx="125">
                <c:v>-14.19445937305278</c:v>
              </c:pt>
              <c:pt idx="126">
                <c:v>-12.861469276075001</c:v>
              </c:pt>
              <c:pt idx="127">
                <c:v>-11.491591173763888</c:v>
              </c:pt>
              <c:pt idx="128">
                <c:v>-9.4267615053083347</c:v>
              </c:pt>
              <c:pt idx="129">
                <c:v>-7.580368298152778</c:v>
              </c:pt>
              <c:pt idx="130">
                <c:v>-5.4003420574527787</c:v>
              </c:pt>
              <c:pt idx="131">
                <c:v>-3.6165939753305558</c:v>
              </c:pt>
              <c:pt idx="132">
                <c:v>-2.9460077205638893</c:v>
              </c:pt>
              <c:pt idx="133">
                <c:v>-1.9029869297194446</c:v>
              </c:pt>
              <c:pt idx="134">
                <c:v>-1.4023309788416671</c:v>
              </c:pt>
              <c:pt idx="135">
                <c:v>-0.70060604557500039</c:v>
              </c:pt>
              <c:pt idx="136">
                <c:v>-0.80024565320833385</c:v>
              </c:pt>
              <c:pt idx="137">
                <c:v>-1.0484476057527781</c:v>
              </c:pt>
              <c:pt idx="138">
                <c:v>-1.2446544807972224</c:v>
              </c:pt>
              <c:pt idx="139">
                <c:v>-1.5847239706972225</c:v>
              </c:pt>
              <c:pt idx="140">
                <c:v>-1.6531773584194449</c:v>
              </c:pt>
              <c:pt idx="141">
                <c:v>-1.1087600595750005</c:v>
              </c:pt>
              <c:pt idx="142">
                <c:v>-0.94889547777500038</c:v>
              </c:pt>
              <c:pt idx="143">
                <c:v>-1.3473069335972225</c:v>
              </c:pt>
              <c:pt idx="144">
                <c:v>-0.98694572455277807</c:v>
              </c:pt>
              <c:pt idx="145">
                <c:v>-0.91988203605277807</c:v>
              </c:pt>
              <c:pt idx="146">
                <c:v>0.18653917296944411</c:v>
              </c:pt>
              <c:pt idx="147">
                <c:v>4.1398451180555206E-2</c:v>
              </c:pt>
              <c:pt idx="148">
                <c:v>0.93433422011296285</c:v>
              </c:pt>
              <c:pt idx="149">
                <c:v>0.99298515864537018</c:v>
              </c:pt>
              <c:pt idx="150">
                <c:v>1.3099548704555553</c:v>
              </c:pt>
              <c:pt idx="151">
                <c:v>1.3328277663555552</c:v>
              </c:pt>
              <c:pt idx="152">
                <c:v>1.5183312043555552</c:v>
              </c:pt>
              <c:pt idx="153">
                <c:v>1.2557149571666666</c:v>
              </c:pt>
              <c:pt idx="154">
                <c:v>0.52667244098888877</c:v>
              </c:pt>
              <c:pt idx="155">
                <c:v>0.38379489531111105</c:v>
              </c:pt>
              <c:pt idx="156">
                <c:v>-0.30764528276666669</c:v>
              </c:pt>
              <c:pt idx="157">
                <c:v>-0.21301830933333329</c:v>
              </c:pt>
              <c:pt idx="158">
                <c:v>-0.50857276448888888</c:v>
              </c:pt>
              <c:pt idx="159">
                <c:v>0.69964303446666654</c:v>
              </c:pt>
              <c:pt idx="160">
                <c:v>1.7722335223999999</c:v>
              </c:pt>
              <c:pt idx="161">
                <c:v>3.4020633576333332</c:v>
              </c:pt>
              <c:pt idx="162">
                <c:v>5.0064920025333342</c:v>
              </c:pt>
              <c:pt idx="163">
                <c:v>6.4021945862222225</c:v>
              </c:pt>
              <c:pt idx="164">
                <c:v>6.9199882443444451</c:v>
              </c:pt>
              <c:pt idx="165">
                <c:v>6.7846826247444438</c:v>
              </c:pt>
              <c:pt idx="166">
                <c:v>6.4000293378888884</c:v>
              </c:pt>
              <c:pt idx="167">
                <c:v>6.1850416658888889</c:v>
              </c:pt>
              <c:pt idx="168">
                <c:v>6.472403641244445</c:v>
              </c:pt>
              <c:pt idx="169">
                <c:v>6.9300484305222234</c:v>
              </c:pt>
            </c:numLit>
          </c:val>
          <c:smooth val="0"/>
        </c:ser>
        <c:ser>
          <c:idx val="3"/>
          <c:order val="3"/>
          <c:tx>
            <c:v>servicos</c:v>
          </c:tx>
          <c:spPr>
            <a:ln w="25400">
              <a:solidFill>
                <a:srgbClr val="333333"/>
              </a:solidFill>
              <a:prstDash val="solid"/>
            </a:ln>
          </c:spPr>
          <c:marker>
            <c:symbol val="none"/>
          </c:marker>
          <c:dLbls>
            <c:dLbl>
              <c:idx val="20"/>
              <c:layout>
                <c:manualLayout>
                  <c:x val="0.47757265281598837"/>
                  <c:y val="0.24599046086981277"/>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8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strLit>
          </c:cat>
          <c:val>
            <c:numLit>
              <c:formatCode>0.0</c:formatCode>
              <c:ptCount val="174"/>
              <c:pt idx="0">
                <c:v>-0.15305938255555449</c:v>
              </c:pt>
              <c:pt idx="1">
                <c:v>0.97538264077777814</c:v>
              </c:pt>
              <c:pt idx="2">
                <c:v>-3.3579720401111111</c:v>
              </c:pt>
              <c:pt idx="3">
                <c:v>-6.6343832871111106</c:v>
              </c:pt>
              <c:pt idx="4">
                <c:v>-10.575769929555555</c:v>
              </c:pt>
              <c:pt idx="5">
                <c:v>-9.3808905254444461</c:v>
              </c:pt>
              <c:pt idx="6">
                <c:v>-8.4664153227777774</c:v>
              </c:pt>
              <c:pt idx="7">
                <c:v>-4.5943965047777766</c:v>
              </c:pt>
              <c:pt idx="8">
                <c:v>-6.7039556228888868</c:v>
              </c:pt>
              <c:pt idx="9">
                <c:v>-4.2157190888888865</c:v>
              </c:pt>
              <c:pt idx="10">
                <c:v>-3.6357526843333314</c:v>
              </c:pt>
              <c:pt idx="11">
                <c:v>0.654739859222224</c:v>
              </c:pt>
              <c:pt idx="12">
                <c:v>-0.26680649688888713</c:v>
              </c:pt>
              <c:pt idx="13">
                <c:v>5.9800998666667292E-2</c:v>
              </c:pt>
              <c:pt idx="14">
                <c:v>3.0826646536666673</c:v>
              </c:pt>
              <c:pt idx="15">
                <c:v>8.8783505541111118</c:v>
              </c:pt>
              <c:pt idx="16">
                <c:v>12.197804580777779</c:v>
              </c:pt>
              <c:pt idx="17">
                <c:v>11.628678126111112</c:v>
              </c:pt>
              <c:pt idx="18">
                <c:v>8.4960106275555578</c:v>
              </c:pt>
              <c:pt idx="19">
                <c:v>8.4457966240000015</c:v>
              </c:pt>
              <c:pt idx="20">
                <c:v>6.9133408803333358</c:v>
              </c:pt>
              <c:pt idx="21">
                <c:v>5.5117380342222235</c:v>
              </c:pt>
              <c:pt idx="22">
                <c:v>4.3216851586666687</c:v>
              </c:pt>
              <c:pt idx="23">
                <c:v>3.820281715111113</c:v>
              </c:pt>
              <c:pt idx="24">
                <c:v>2.908202685666669</c:v>
              </c:pt>
              <c:pt idx="25">
                <c:v>2.4268356445555566</c:v>
              </c:pt>
              <c:pt idx="26">
                <c:v>1.6334798455555559</c:v>
              </c:pt>
              <c:pt idx="27">
                <c:v>1.0515681832222217</c:v>
              </c:pt>
              <c:pt idx="28">
                <c:v>-0.31867788588888835</c:v>
              </c:pt>
              <c:pt idx="29">
                <c:v>-0.24358005988888864</c:v>
              </c:pt>
              <c:pt idx="30">
                <c:v>-0.77037191177777709</c:v>
              </c:pt>
              <c:pt idx="31">
                <c:v>-0.13252980755555477</c:v>
              </c:pt>
              <c:pt idx="32">
                <c:v>-1.2917100999998691E-2</c:v>
              </c:pt>
              <c:pt idx="33">
                <c:v>0.60385824966666812</c:v>
              </c:pt>
              <c:pt idx="34">
                <c:v>-1.5138254976666656</c:v>
              </c:pt>
              <c:pt idx="35">
                <c:v>0.81215631377777842</c:v>
              </c:pt>
              <c:pt idx="36">
                <c:v>0.74760994877777842</c:v>
              </c:pt>
              <c:pt idx="37">
                <c:v>2.2965097293333341</c:v>
              </c:pt>
              <c:pt idx="38">
                <c:v>9.8101490666667554E-2</c:v>
              </c:pt>
              <c:pt idx="39">
                <c:v>1.2519773128888902</c:v>
              </c:pt>
              <c:pt idx="40">
                <c:v>1.5515991395555568</c:v>
              </c:pt>
              <c:pt idx="41">
                <c:v>8.6420860374444448</c:v>
              </c:pt>
              <c:pt idx="42">
                <c:v>10.110155183666668</c:v>
              </c:pt>
              <c:pt idx="43">
                <c:v>8.8037128285555557</c:v>
              </c:pt>
              <c:pt idx="44">
                <c:v>3.9705533630000009</c:v>
              </c:pt>
              <c:pt idx="45">
                <c:v>5.4758612658888906</c:v>
              </c:pt>
              <c:pt idx="46">
                <c:v>7.778159713222224</c:v>
              </c:pt>
              <c:pt idx="47">
                <c:v>8.2149716943333342</c:v>
              </c:pt>
              <c:pt idx="48">
                <c:v>6.3553996196666693</c:v>
              </c:pt>
              <c:pt idx="49">
                <c:v>7.05759881577778</c:v>
              </c:pt>
              <c:pt idx="50">
                <c:v>7.2835619424444458</c:v>
              </c:pt>
              <c:pt idx="51">
                <c:v>9.7513089098888912</c:v>
              </c:pt>
              <c:pt idx="52">
                <c:v>10.190138090111112</c:v>
              </c:pt>
              <c:pt idx="53">
                <c:v>10.500308701222224</c:v>
              </c:pt>
              <c:pt idx="54">
                <c:v>9.2071437667777776</c:v>
              </c:pt>
              <c:pt idx="55">
                <c:v>9.6935251024444451</c:v>
              </c:pt>
              <c:pt idx="56">
                <c:v>10.435644479888891</c:v>
              </c:pt>
              <c:pt idx="57">
                <c:v>10.811449104333335</c:v>
              </c:pt>
              <c:pt idx="58">
                <c:v>12.215058563222223</c:v>
              </c:pt>
              <c:pt idx="59">
                <c:v>12.086207702333335</c:v>
              </c:pt>
              <c:pt idx="60">
                <c:v>12.859168985444448</c:v>
              </c:pt>
              <c:pt idx="61">
                <c:v>11.355664712666668</c:v>
              </c:pt>
              <c:pt idx="62">
                <c:v>11.296433359111115</c:v>
              </c:pt>
              <c:pt idx="63">
                <c:v>12.304346304444445</c:v>
              </c:pt>
              <c:pt idx="64">
                <c:v>12.108082739666669</c:v>
              </c:pt>
              <c:pt idx="65">
                <c:v>10.620893945666667</c:v>
              </c:pt>
              <c:pt idx="66">
                <c:v>7.043763943000001</c:v>
              </c:pt>
              <c:pt idx="67">
                <c:v>3.8238773007777787</c:v>
              </c:pt>
              <c:pt idx="68">
                <c:v>1.0285383350000012</c:v>
              </c:pt>
              <c:pt idx="69">
                <c:v>-2.1814654537777769</c:v>
              </c:pt>
              <c:pt idx="70">
                <c:v>-3.3783809672222218</c:v>
              </c:pt>
              <c:pt idx="71">
                <c:v>-3.2789629779999991</c:v>
              </c:pt>
              <c:pt idx="72">
                <c:v>-6.1250348645555555</c:v>
              </c:pt>
              <c:pt idx="73">
                <c:v>-11.942451697777779</c:v>
              </c:pt>
              <c:pt idx="74">
                <c:v>-17.433202311888888</c:v>
              </c:pt>
              <c:pt idx="75">
                <c:v>-19.083228075333334</c:v>
              </c:pt>
              <c:pt idx="76">
                <c:v>-18.089759934074078</c:v>
              </c:pt>
              <c:pt idx="77">
                <c:v>-16.579501319592591</c:v>
              </c:pt>
              <c:pt idx="78">
                <c:v>-13.480894312777778</c:v>
              </c:pt>
              <c:pt idx="79">
                <c:v>-8.4828460465555544</c:v>
              </c:pt>
              <c:pt idx="80">
                <c:v>-5.7336305536666652</c:v>
              </c:pt>
              <c:pt idx="81">
                <c:v>-3.4641078559999996</c:v>
              </c:pt>
              <c:pt idx="82">
                <c:v>-3.3494231412222217</c:v>
              </c:pt>
              <c:pt idx="83">
                <c:v>-2.372352092555555</c:v>
              </c:pt>
              <c:pt idx="84">
                <c:v>-1.0723471672222216</c:v>
              </c:pt>
              <c:pt idx="85">
                <c:v>-1.3662341731111107</c:v>
              </c:pt>
              <c:pt idx="86">
                <c:v>-0.49255114766666624</c:v>
              </c:pt>
              <c:pt idx="87">
                <c:v>-1.2986761369999995</c:v>
              </c:pt>
              <c:pt idx="88">
                <c:v>-0.99666455066666637</c:v>
              </c:pt>
              <c:pt idx="89">
                <c:v>-2.4127649386666667</c:v>
              </c:pt>
              <c:pt idx="90">
                <c:v>-2.2446220108888886</c:v>
              </c:pt>
              <c:pt idx="91">
                <c:v>-3.8423176372222216</c:v>
              </c:pt>
              <c:pt idx="92">
                <c:v>-3.257573382888888</c:v>
              </c:pt>
              <c:pt idx="93">
                <c:v>-3.7735505248888876</c:v>
              </c:pt>
              <c:pt idx="94">
                <c:v>-2.2130369563333327</c:v>
              </c:pt>
              <c:pt idx="95">
                <c:v>-2.7716326722222218</c:v>
              </c:pt>
              <c:pt idx="96">
                <c:v>-4.2652551814444442</c:v>
              </c:pt>
              <c:pt idx="97">
                <c:v>-4.2169086448888891</c:v>
              </c:pt>
              <c:pt idx="98">
                <c:v>-5.3472030789999998</c:v>
              </c:pt>
              <c:pt idx="99">
                <c:v>-5.6989138028888888</c:v>
              </c:pt>
              <c:pt idx="100">
                <c:v>-8.0045676318888876</c:v>
              </c:pt>
              <c:pt idx="101">
                <c:v>-8.3718164842222222</c:v>
              </c:pt>
              <c:pt idx="102">
                <c:v>-10.72225034488889</c:v>
              </c:pt>
              <c:pt idx="103">
                <c:v>-13.158449191000001</c:v>
              </c:pt>
              <c:pt idx="104">
                <c:v>-16.098013672888886</c:v>
              </c:pt>
              <c:pt idx="105">
                <c:v>-17.033052740222221</c:v>
              </c:pt>
              <c:pt idx="106">
                <c:v>-18.978764272999999</c:v>
              </c:pt>
              <c:pt idx="107">
                <c:v>-20.748560573555554</c:v>
              </c:pt>
              <c:pt idx="108">
                <c:v>-22.481038227777777</c:v>
              </c:pt>
              <c:pt idx="109">
                <c:v>-22.601336362000001</c:v>
              </c:pt>
              <c:pt idx="110">
                <c:v>-23.084025898222222</c:v>
              </c:pt>
              <c:pt idx="111">
                <c:v>-23.25132453911111</c:v>
              </c:pt>
              <c:pt idx="112">
                <c:v>-23.078222522111108</c:v>
              </c:pt>
              <c:pt idx="113">
                <c:v>-24.231953610333335</c:v>
              </c:pt>
              <c:pt idx="114">
                <c:v>-25.34926698833333</c:v>
              </c:pt>
              <c:pt idx="115">
                <c:v>-25.084241294333335</c:v>
              </c:pt>
              <c:pt idx="116">
                <c:v>-24.767705819555555</c:v>
              </c:pt>
              <c:pt idx="117">
                <c:v>-26.382949689777778</c:v>
              </c:pt>
              <c:pt idx="118">
                <c:v>-28.177066393777778</c:v>
              </c:pt>
              <c:pt idx="119">
                <c:v>-27.748381849111112</c:v>
              </c:pt>
              <c:pt idx="120">
                <c:v>-25.525917322666668</c:v>
              </c:pt>
              <c:pt idx="121">
                <c:v>-24.092487944555554</c:v>
              </c:pt>
              <c:pt idx="122">
                <c:v>-22.763204937888887</c:v>
              </c:pt>
              <c:pt idx="123">
                <c:v>-22.085315178111113</c:v>
              </c:pt>
              <c:pt idx="124">
                <c:v>-21.508599490666668</c:v>
              </c:pt>
              <c:pt idx="125">
                <c:v>-20.853838454444446</c:v>
              </c:pt>
              <c:pt idx="126">
                <c:v>-18.981562110777777</c:v>
              </c:pt>
              <c:pt idx="127">
                <c:v>-16.634905187555557</c:v>
              </c:pt>
              <c:pt idx="128">
                <c:v>-14.085063403333331</c:v>
              </c:pt>
              <c:pt idx="129">
                <c:v>-11.010537524777776</c:v>
              </c:pt>
              <c:pt idx="130">
                <c:v>-8.1513646664444437</c:v>
              </c:pt>
              <c:pt idx="131">
                <c:v>-4.8557730817777776</c:v>
              </c:pt>
              <c:pt idx="132">
                <c:v>-1.8988653387777772</c:v>
              </c:pt>
              <c:pt idx="133">
                <c:v>0.14073662900000053</c:v>
              </c:pt>
              <c:pt idx="134">
                <c:v>2.1215196200000004</c:v>
              </c:pt>
              <c:pt idx="135">
                <c:v>1.791702099666667</c:v>
              </c:pt>
              <c:pt idx="136">
                <c:v>3.0018851516666678</c:v>
              </c:pt>
              <c:pt idx="137">
                <c:v>3.5881876664444454</c:v>
              </c:pt>
              <c:pt idx="138">
                <c:v>5.980296432666667</c:v>
              </c:pt>
              <c:pt idx="139">
                <c:v>6.5961978300000013</c:v>
              </c:pt>
              <c:pt idx="140">
                <c:v>6.138155972222223</c:v>
              </c:pt>
              <c:pt idx="141">
                <c:v>6.0453619381111112</c:v>
              </c:pt>
              <c:pt idx="142">
                <c:v>5.279782651444445</c:v>
              </c:pt>
              <c:pt idx="143">
                <c:v>5.7837514246666677</c:v>
              </c:pt>
              <c:pt idx="144">
                <c:v>5.875094961777779</c:v>
              </c:pt>
              <c:pt idx="145">
                <c:v>6.1079209135555566</c:v>
              </c:pt>
              <c:pt idx="146">
                <c:v>6.0482387292222235</c:v>
              </c:pt>
              <c:pt idx="147">
                <c:v>7.7560544845555563</c:v>
              </c:pt>
              <c:pt idx="148">
                <c:v>9.2293017836666689</c:v>
              </c:pt>
              <c:pt idx="149">
                <c:v>10.721493548666666</c:v>
              </c:pt>
              <c:pt idx="150">
                <c:v>10.299208877333335</c:v>
              </c:pt>
              <c:pt idx="151">
                <c:v>10.582337600666667</c:v>
              </c:pt>
              <c:pt idx="152">
                <c:v>10.037158844333334</c:v>
              </c:pt>
              <c:pt idx="153">
                <c:v>9.0281058567777777</c:v>
              </c:pt>
              <c:pt idx="154">
                <c:v>8.2216205507777786</c:v>
              </c:pt>
              <c:pt idx="155">
                <c:v>6.8173745482222223</c:v>
              </c:pt>
              <c:pt idx="156">
                <c:v>5.8742971318888886</c:v>
              </c:pt>
              <c:pt idx="157">
                <c:v>5.2055587148888893</c:v>
              </c:pt>
              <c:pt idx="158">
                <c:v>5.9322632686666665</c:v>
              </c:pt>
              <c:pt idx="159">
                <c:v>8.5621117784444447</c:v>
              </c:pt>
              <c:pt idx="160">
                <c:v>7.745382525666666</c:v>
              </c:pt>
              <c:pt idx="161">
                <c:v>7.5636415947777769</c:v>
              </c:pt>
              <c:pt idx="162">
                <c:v>5.7219812668888892</c:v>
              </c:pt>
              <c:pt idx="163">
                <c:v>7.896726457333334</c:v>
              </c:pt>
              <c:pt idx="164">
                <c:v>8.4538619703333353</c:v>
              </c:pt>
              <c:pt idx="165">
                <c:v>8.2845531951111102</c:v>
              </c:pt>
              <c:pt idx="166">
                <c:v>6.9159763183333327</c:v>
              </c:pt>
              <c:pt idx="167">
                <c:v>7.0302710333333325</c:v>
              </c:pt>
              <c:pt idx="168">
                <c:v>7.8967812294444437</c:v>
              </c:pt>
              <c:pt idx="169">
                <c:v>10.052768075555555</c:v>
              </c:pt>
            </c:numLit>
          </c:val>
          <c:smooth val="0"/>
        </c:ser>
        <c:dLbls>
          <c:showLegendKey val="0"/>
          <c:showVal val="0"/>
          <c:showCatName val="0"/>
          <c:showSerName val="0"/>
          <c:showPercent val="0"/>
          <c:showBubbleSize val="0"/>
        </c:dLbls>
        <c:marker val="1"/>
        <c:smooth val="0"/>
        <c:axId val="194122496"/>
        <c:axId val="194124032"/>
      </c:lineChart>
      <c:catAx>
        <c:axId val="19412249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94124032"/>
        <c:crosses val="autoZero"/>
        <c:auto val="1"/>
        <c:lblAlgn val="ctr"/>
        <c:lblOffset val="100"/>
        <c:tickLblSkip val="6"/>
        <c:tickMarkSkip val="1"/>
        <c:noMultiLvlLbl val="0"/>
      </c:catAx>
      <c:valAx>
        <c:axId val="194124032"/>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4122496"/>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9129179849497681"/>
                  <c:y val="-0.16844521553450095"/>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8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strLit>
          </c:cat>
          <c:val>
            <c:numLit>
              <c:formatCode>0.000</c:formatCode>
              <c:ptCount val="174"/>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numLit>
          </c:val>
          <c:smooth val="0"/>
        </c:ser>
        <c:dLbls>
          <c:showLegendKey val="0"/>
          <c:showVal val="0"/>
          <c:showCatName val="0"/>
          <c:showSerName val="0"/>
          <c:showPercent val="0"/>
          <c:showBubbleSize val="0"/>
        </c:dLbls>
        <c:marker val="1"/>
        <c:smooth val="0"/>
        <c:axId val="194182144"/>
        <c:axId val="194196224"/>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6909833400734282"/>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74"/>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numLit>
          </c:val>
          <c:smooth val="0"/>
        </c:ser>
        <c:dLbls>
          <c:showLegendKey val="0"/>
          <c:showVal val="0"/>
          <c:showCatName val="0"/>
          <c:showSerName val="0"/>
          <c:showPercent val="0"/>
          <c:showBubbleSize val="0"/>
        </c:dLbls>
        <c:marker val="1"/>
        <c:smooth val="0"/>
        <c:axId val="194197760"/>
        <c:axId val="194203648"/>
      </c:lineChart>
      <c:catAx>
        <c:axId val="19418214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94196224"/>
        <c:crosses val="autoZero"/>
        <c:auto val="1"/>
        <c:lblAlgn val="ctr"/>
        <c:lblOffset val="100"/>
        <c:tickLblSkip val="1"/>
        <c:tickMarkSkip val="1"/>
        <c:noMultiLvlLbl val="0"/>
      </c:catAx>
      <c:valAx>
        <c:axId val="194196224"/>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4182144"/>
        <c:crosses val="autoZero"/>
        <c:crossBetween val="between"/>
        <c:majorUnit val="100"/>
        <c:minorUnit val="100"/>
      </c:valAx>
      <c:catAx>
        <c:axId val="194197760"/>
        <c:scaling>
          <c:orientation val="minMax"/>
        </c:scaling>
        <c:delete val="1"/>
        <c:axPos val="b"/>
        <c:numFmt formatCode="0.0" sourceLinked="1"/>
        <c:majorTickMark val="out"/>
        <c:minorTickMark val="none"/>
        <c:tickLblPos val="none"/>
        <c:crossAx val="194203648"/>
        <c:crosses val="autoZero"/>
        <c:auto val="1"/>
        <c:lblAlgn val="ctr"/>
        <c:lblOffset val="100"/>
        <c:noMultiLvlLbl val="0"/>
      </c:catAx>
      <c:valAx>
        <c:axId val="194203648"/>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194197760"/>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53378551085369652"/>
                  <c:y val="-6.8464134290905948E-2"/>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8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strLit>
          </c:cat>
          <c:val>
            <c:numLit>
              <c:formatCode>0.0</c:formatCode>
              <c:ptCount val="174"/>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numLit>
          </c:val>
          <c:smooth val="0"/>
        </c:ser>
        <c:ser>
          <c:idx val="1"/>
          <c:order val="1"/>
          <c:tx>
            <c:v>construcao</c:v>
          </c:tx>
          <c:spPr>
            <a:ln w="25400">
              <a:solidFill>
                <a:schemeClr val="tx2"/>
              </a:solidFill>
              <a:prstDash val="solid"/>
            </a:ln>
          </c:spPr>
          <c:marker>
            <c:symbol val="none"/>
          </c:marker>
          <c:dLbls>
            <c:dLbl>
              <c:idx val="3"/>
              <c:layout>
                <c:manualLayout>
                  <c:x val="0.38161740420745277"/>
                  <c:y val="0.16450866718583254"/>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8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strLit>
          </c:cat>
          <c:val>
            <c:numLit>
              <c:formatCode>0.0</c:formatCode>
              <c:ptCount val="174"/>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numLit>
          </c:val>
          <c:smooth val="0"/>
        </c:ser>
        <c:ser>
          <c:idx val="2"/>
          <c:order val="2"/>
          <c:tx>
            <c:v>comercio</c:v>
          </c:tx>
          <c:spPr>
            <a:ln w="38100">
              <a:solidFill>
                <a:schemeClr val="accent2"/>
              </a:solidFill>
              <a:prstDash val="solid"/>
            </a:ln>
          </c:spPr>
          <c:marker>
            <c:symbol val="none"/>
          </c:marker>
          <c:dLbls>
            <c:dLbl>
              <c:idx val="21"/>
              <c:layout>
                <c:manualLayout>
                  <c:x val="0.4301870776791199"/>
                  <c:y val="0.236946150961899"/>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8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strLit>
          </c:cat>
          <c:val>
            <c:numLit>
              <c:formatCode>0.0</c:formatCode>
              <c:ptCount val="174"/>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numLit>
          </c:val>
          <c:smooth val="0"/>
        </c:ser>
        <c:ser>
          <c:idx val="3"/>
          <c:order val="3"/>
          <c:tx>
            <c:v>servicos</c:v>
          </c:tx>
          <c:spPr>
            <a:ln w="25400">
              <a:solidFill>
                <a:srgbClr val="333333"/>
              </a:solidFill>
              <a:prstDash val="solid"/>
            </a:ln>
          </c:spPr>
          <c:marker>
            <c:symbol val="none"/>
          </c:marker>
          <c:dLbls>
            <c:dLbl>
              <c:idx val="20"/>
              <c:layout>
                <c:manualLayout>
                  <c:x val="0.11421646762239826"/>
                  <c:y val="0.2009073865766779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8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strLit>
          </c:cat>
          <c:val>
            <c:numLit>
              <c:formatCode>0.0</c:formatCode>
              <c:ptCount val="174"/>
              <c:pt idx="0">
                <c:v>-16.016376869333332</c:v>
              </c:pt>
              <c:pt idx="1">
                <c:v>-14.174660754666666</c:v>
              </c:pt>
              <c:pt idx="2">
                <c:v>-16.303847729666668</c:v>
              </c:pt>
              <c:pt idx="3">
                <c:v>-21.544938962999996</c:v>
              </c:pt>
              <c:pt idx="4">
                <c:v>-24.122387138333334</c:v>
              </c:pt>
              <c:pt idx="5">
                <c:v>-25.199872385666666</c:v>
              </c:pt>
              <c:pt idx="6">
                <c:v>-17.292828426</c:v>
              </c:pt>
              <c:pt idx="7">
                <c:v>-17.347122313666663</c:v>
              </c:pt>
              <c:pt idx="8">
                <c:v>-13.616486837666665</c:v>
              </c:pt>
              <c:pt idx="9">
                <c:v>-13.302226210333332</c:v>
              </c:pt>
              <c:pt idx="10">
                <c:v>-10.996405345666668</c:v>
              </c:pt>
              <c:pt idx="11">
                <c:v>-12.475131091</c:v>
              </c:pt>
              <c:pt idx="12">
                <c:v>-13.203672558333331</c:v>
              </c:pt>
              <c:pt idx="13">
                <c:v>-14.827751629999996</c:v>
              </c:pt>
              <c:pt idx="14">
                <c:v>-11.449967592333332</c:v>
              </c:pt>
              <c:pt idx="15">
                <c:v>-12.790163307999999</c:v>
              </c:pt>
              <c:pt idx="16">
                <c:v>-9.9092232753333338</c:v>
              </c:pt>
              <c:pt idx="17">
                <c:v>-9.8904226840000007</c:v>
              </c:pt>
              <c:pt idx="18">
                <c:v>-4.9010320653333341</c:v>
              </c:pt>
              <c:pt idx="19">
                <c:v>-3.4059449443333336</c:v>
              </c:pt>
              <c:pt idx="20">
                <c:v>-3.6393319456666671</c:v>
              </c:pt>
              <c:pt idx="21">
                <c:v>-8.0422682019999989</c:v>
              </c:pt>
              <c:pt idx="22">
                <c:v>-8.1156683873333311</c:v>
              </c:pt>
              <c:pt idx="23">
                <c:v>-5.8046273663333317</c:v>
              </c:pt>
              <c:pt idx="24">
                <c:v>-0.54962763799999959</c:v>
              </c:pt>
              <c:pt idx="25">
                <c:v>1.2393340259999996</c:v>
              </c:pt>
              <c:pt idx="26">
                <c:v>1.400963972999999</c:v>
              </c:pt>
              <c:pt idx="27">
                <c:v>0.14309237499999972</c:v>
              </c:pt>
              <c:pt idx="28">
                <c:v>-3.5349890830000006</c:v>
              </c:pt>
              <c:pt idx="29">
                <c:v>-9.3396816526666644</c:v>
              </c:pt>
              <c:pt idx="30">
                <c:v>-13.425272105666664</c:v>
              </c:pt>
              <c:pt idx="31">
                <c:v>-14.008807951</c:v>
              </c:pt>
              <c:pt idx="32">
                <c:v>-10.008108992666667</c:v>
              </c:pt>
              <c:pt idx="33">
                <c:v>-7.7471351486666657</c:v>
              </c:pt>
              <c:pt idx="34">
                <c:v>-7.055066801999998</c:v>
              </c:pt>
              <c:pt idx="35">
                <c:v>-4.5404260786666653</c:v>
              </c:pt>
              <c:pt idx="36">
                <c:v>-5.0472666013333329</c:v>
              </c:pt>
              <c:pt idx="37">
                <c:v>-5.9546142906666679</c:v>
              </c:pt>
              <c:pt idx="38">
                <c:v>-10.286709699000001</c:v>
              </c:pt>
              <c:pt idx="39">
                <c:v>-8.7879518326666659</c:v>
              </c:pt>
              <c:pt idx="40">
                <c:v>-5.2194589433333345</c:v>
              </c:pt>
              <c:pt idx="41">
                <c:v>-1.9798181506666674</c:v>
              </c:pt>
              <c:pt idx="42">
                <c:v>-1.8418923960000004</c:v>
              </c:pt>
              <c:pt idx="43">
                <c:v>-4.0271400496666665</c:v>
              </c:pt>
              <c:pt idx="44">
                <c:v>-7.855960163999999</c:v>
              </c:pt>
              <c:pt idx="45">
                <c:v>-10.552612018666666</c:v>
              </c:pt>
              <c:pt idx="46">
                <c:v>-11.050716439666667</c:v>
              </c:pt>
              <c:pt idx="47">
                <c:v>-11.057651480666669</c:v>
              </c:pt>
              <c:pt idx="48">
                <c:v>-10.863142847333334</c:v>
              </c:pt>
              <c:pt idx="49">
                <c:v>-6.9240618036666675</c:v>
              </c:pt>
              <c:pt idx="50">
                <c:v>-6.0358799490000008</c:v>
              </c:pt>
              <c:pt idx="51">
                <c:v>-6.5909712903333331</c:v>
              </c:pt>
              <c:pt idx="52">
                <c:v>-10.925792713333331</c:v>
              </c:pt>
              <c:pt idx="53">
                <c:v>-13.793384204666665</c:v>
              </c:pt>
              <c:pt idx="54">
                <c:v>-13.798110927333333</c:v>
              </c:pt>
              <c:pt idx="55">
                <c:v>-10.840179011999998</c:v>
              </c:pt>
              <c:pt idx="56">
                <c:v>-6.8066718929999999</c:v>
              </c:pt>
              <c:pt idx="57">
                <c:v>-4.6457174949999986</c:v>
              </c:pt>
              <c:pt idx="58">
                <c:v>-6.5381893103333324</c:v>
              </c:pt>
              <c:pt idx="59">
                <c:v>-6.6771424109999984</c:v>
              </c:pt>
              <c:pt idx="60">
                <c:v>-6.0199418946666654</c:v>
              </c:pt>
              <c:pt idx="61">
                <c:v>-5.575325434999999</c:v>
              </c:pt>
              <c:pt idx="62">
                <c:v>-5.6229730606666664</c:v>
              </c:pt>
              <c:pt idx="63">
                <c:v>-3.7647028019999991</c:v>
              </c:pt>
              <c:pt idx="64">
                <c:v>-4.8301849749999999</c:v>
              </c:pt>
              <c:pt idx="65">
                <c:v>-2.4317183893333332</c:v>
              </c:pt>
              <c:pt idx="66">
                <c:v>-6.1688286989999996</c:v>
              </c:pt>
              <c:pt idx="67">
                <c:v>-7.5542070473333327</c:v>
              </c:pt>
              <c:pt idx="68">
                <c:v>-8.0388007749999986</c:v>
              </c:pt>
              <c:pt idx="69">
                <c:v>-9.8166039626666635</c:v>
              </c:pt>
              <c:pt idx="70">
                <c:v>-9.5760480369999996</c:v>
              </c:pt>
              <c:pt idx="71">
                <c:v>-12.064980301666665</c:v>
              </c:pt>
              <c:pt idx="72">
                <c:v>-11.131399070666667</c:v>
              </c:pt>
              <c:pt idx="73">
                <c:v>-10.831735255333333</c:v>
              </c:pt>
              <c:pt idx="74">
                <c:v>-11.917774348</c:v>
              </c:pt>
              <c:pt idx="75">
                <c:v>-9.3331666779999995</c:v>
              </c:pt>
              <c:pt idx="76">
                <c:v>-7.2031906715555563</c:v>
              </c:pt>
              <c:pt idx="77">
                <c:v>-4.4973416214444439</c:v>
              </c:pt>
              <c:pt idx="78">
                <c:v>-3.4744103443333327</c:v>
              </c:pt>
              <c:pt idx="79">
                <c:v>-2.0876649416666662</c:v>
              </c:pt>
              <c:pt idx="80">
                <c:v>-1.6512534483333328</c:v>
              </c:pt>
              <c:pt idx="81">
                <c:v>0.19671659466666705</c:v>
              </c:pt>
              <c:pt idx="82">
                <c:v>0.66594687733333391</c:v>
              </c:pt>
              <c:pt idx="83">
                <c:v>1.1335159680000002</c:v>
              </c:pt>
              <c:pt idx="84">
                <c:v>5.3229310333333522E-2</c:v>
              </c:pt>
              <c:pt idx="85">
                <c:v>-0.45742249166666632</c:v>
              </c:pt>
              <c:pt idx="86">
                <c:v>0.32745879766666675</c:v>
              </c:pt>
              <c:pt idx="87">
                <c:v>-0.88569797866666666</c:v>
              </c:pt>
              <c:pt idx="88">
                <c:v>-1.2455331943333334</c:v>
              </c:pt>
              <c:pt idx="89">
                <c:v>-3.1784117036666664</c:v>
              </c:pt>
              <c:pt idx="90">
                <c:v>-2.5131325219999998</c:v>
              </c:pt>
              <c:pt idx="91">
                <c:v>-2.3768481243333333</c:v>
              </c:pt>
              <c:pt idx="92">
                <c:v>-0.89116809999999969</c:v>
              </c:pt>
              <c:pt idx="93">
                <c:v>-0.47542762499999958</c:v>
              </c:pt>
              <c:pt idx="94">
                <c:v>-0.34726796033333329</c:v>
              </c:pt>
              <c:pt idx="95">
                <c:v>-0.97722660633333325</c:v>
              </c:pt>
              <c:pt idx="96">
                <c:v>-4.0621900233333337</c:v>
              </c:pt>
              <c:pt idx="97">
                <c:v>-6.0963802296666669</c:v>
              </c:pt>
              <c:pt idx="98">
                <c:v>-8.327504999666667</c:v>
              </c:pt>
              <c:pt idx="99">
                <c:v>-9.1521214906666657</c:v>
              </c:pt>
              <c:pt idx="100">
                <c:v>-9.7350490029999985</c:v>
              </c:pt>
              <c:pt idx="101">
                <c:v>-9.4590965903333313</c:v>
              </c:pt>
              <c:pt idx="102">
                <c:v>-8.6253920216666646</c:v>
              </c:pt>
              <c:pt idx="103">
                <c:v>-8.8599030709999997</c:v>
              </c:pt>
              <c:pt idx="104">
                <c:v>-9.6472889283333334</c:v>
              </c:pt>
              <c:pt idx="105">
                <c:v>-10.962583747666669</c:v>
              </c:pt>
              <c:pt idx="106">
                <c:v>-11.961236380666668</c:v>
              </c:pt>
              <c:pt idx="107">
                <c:v>-13.253267961333334</c:v>
              </c:pt>
              <c:pt idx="108">
                <c:v>-12.779405271666667</c:v>
              </c:pt>
              <c:pt idx="109">
                <c:v>-12.101980585666666</c:v>
              </c:pt>
              <c:pt idx="110">
                <c:v>-10.976223816000001</c:v>
              </c:pt>
              <c:pt idx="111">
                <c:v>-10.662043963666667</c:v>
              </c:pt>
              <c:pt idx="112">
                <c:v>-11.956103186333332</c:v>
              </c:pt>
              <c:pt idx="113">
                <c:v>-11.828266161999998</c:v>
              </c:pt>
              <c:pt idx="114">
                <c:v>-11.237878127333333</c:v>
              </c:pt>
              <c:pt idx="115">
                <c:v>-9.6630559750000007</c:v>
              </c:pt>
              <c:pt idx="116">
                <c:v>-10.537799482666669</c:v>
              </c:pt>
              <c:pt idx="117">
                <c:v>-10.892339765333334</c:v>
              </c:pt>
              <c:pt idx="118">
                <c:v>-12.271841129666667</c:v>
              </c:pt>
              <c:pt idx="119">
                <c:v>-12.414222387999999</c:v>
              </c:pt>
              <c:pt idx="120">
                <c:v>-13.812411284333331</c:v>
              </c:pt>
              <c:pt idx="121">
                <c:v>-13.405849638666666</c:v>
              </c:pt>
              <c:pt idx="122">
                <c:v>-12.964194763333333</c:v>
              </c:pt>
              <c:pt idx="123">
                <c:v>-12.303161807333334</c:v>
              </c:pt>
              <c:pt idx="124">
                <c:v>-13.317371287999999</c:v>
              </c:pt>
              <c:pt idx="125">
                <c:v>-12.398752081333333</c:v>
              </c:pt>
              <c:pt idx="126">
                <c:v>-11.139412169333333</c:v>
              </c:pt>
              <c:pt idx="127">
                <c:v>-7.9542913539999995</c:v>
              </c:pt>
              <c:pt idx="128">
                <c:v>-6.9352083669999987</c:v>
              </c:pt>
              <c:pt idx="129">
                <c:v>-5.7880596866666663</c:v>
              </c:pt>
              <c:pt idx="130">
                <c:v>-5.261329685999999</c:v>
              </c:pt>
              <c:pt idx="131">
                <c:v>-4.0159312529999998</c:v>
              </c:pt>
              <c:pt idx="132">
                <c:v>-1.398372946333333</c:v>
              </c:pt>
              <c:pt idx="133">
                <c:v>0.40617212099999983</c:v>
              </c:pt>
              <c:pt idx="134">
                <c:v>1.1485362853333334</c:v>
              </c:pt>
              <c:pt idx="135">
                <c:v>0.6117735820000002</c:v>
              </c:pt>
              <c:pt idx="136">
                <c:v>0.55573735466666696</c:v>
              </c:pt>
              <c:pt idx="137">
                <c:v>0.65234632166666684</c:v>
              </c:pt>
              <c:pt idx="138">
                <c:v>-6.9622007333333194E-2</c:v>
              </c:pt>
              <c:pt idx="139">
                <c:v>-7.4455832000000013E-2</c:v>
              </c:pt>
              <c:pt idx="140">
                <c:v>0.57299463533333361</c:v>
              </c:pt>
              <c:pt idx="141">
                <c:v>1.0957077446666672</c:v>
              </c:pt>
              <c:pt idx="142">
                <c:v>3.118651863333334</c:v>
              </c:pt>
              <c:pt idx="143">
                <c:v>2.3611370516666677</c:v>
              </c:pt>
              <c:pt idx="144">
                <c:v>3.8433967576666674</c:v>
              </c:pt>
              <c:pt idx="145">
                <c:v>2.0876409233333337</c:v>
              </c:pt>
              <c:pt idx="146">
                <c:v>2.8064237713333338</c:v>
              </c:pt>
              <c:pt idx="147">
                <c:v>1.7028156160000005</c:v>
              </c:pt>
              <c:pt idx="148">
                <c:v>2.6532000348888896</c:v>
              </c:pt>
              <c:pt idx="149">
                <c:v>2.4450747737777783</c:v>
              </c:pt>
              <c:pt idx="150">
                <c:v>3.8285954409999996</c:v>
              </c:pt>
              <c:pt idx="151">
                <c:v>3.0099791606666666</c:v>
              </c:pt>
              <c:pt idx="152">
                <c:v>3.138964954</c:v>
              </c:pt>
              <c:pt idx="153">
                <c:v>2.3455802703333335</c:v>
              </c:pt>
              <c:pt idx="154">
                <c:v>2.9517395423333332</c:v>
              </c:pt>
              <c:pt idx="155">
                <c:v>3.7240526173333333</c:v>
              </c:pt>
              <c:pt idx="156">
                <c:v>3.4176264306666666</c:v>
              </c:pt>
              <c:pt idx="157">
                <c:v>4.2578350446666668</c:v>
              </c:pt>
              <c:pt idx="158">
                <c:v>3.5941094836666667</c:v>
              </c:pt>
              <c:pt idx="159">
                <c:v>3.8795319579999998</c:v>
              </c:pt>
              <c:pt idx="160">
                <c:v>-0.50301778899999972</c:v>
              </c:pt>
              <c:pt idx="161">
                <c:v>-0.14212509066666623</c:v>
              </c:pt>
              <c:pt idx="162">
                <c:v>-5.879620233333327E-2</c:v>
              </c:pt>
              <c:pt idx="163">
                <c:v>2.9014210089999999</c:v>
              </c:pt>
              <c:pt idx="164">
                <c:v>2.3308329410000002</c:v>
              </c:pt>
              <c:pt idx="165">
                <c:v>2.6500951769999999</c:v>
              </c:pt>
              <c:pt idx="166">
                <c:v>2.9054633253333333</c:v>
              </c:pt>
              <c:pt idx="167">
                <c:v>5.1868971673333331</c:v>
              </c:pt>
              <c:pt idx="168">
                <c:v>5.6388608863333332</c:v>
              </c:pt>
              <c:pt idx="169">
                <c:v>6.8037552649999995</c:v>
              </c:pt>
            </c:numLit>
          </c:val>
          <c:smooth val="0"/>
        </c:ser>
        <c:dLbls>
          <c:showLegendKey val="0"/>
          <c:showVal val="0"/>
          <c:showCatName val="0"/>
          <c:showSerName val="0"/>
          <c:showPercent val="0"/>
          <c:showBubbleSize val="0"/>
        </c:dLbls>
        <c:marker val="1"/>
        <c:smooth val="0"/>
        <c:axId val="194390656"/>
        <c:axId val="194396544"/>
      </c:lineChart>
      <c:catAx>
        <c:axId val="19439065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94396544"/>
        <c:crosses val="autoZero"/>
        <c:auto val="1"/>
        <c:lblAlgn val="ctr"/>
        <c:lblOffset val="100"/>
        <c:tickLblSkip val="1"/>
        <c:tickMarkSkip val="1"/>
        <c:noMultiLvlLbl val="0"/>
      </c:catAx>
      <c:valAx>
        <c:axId val="194396544"/>
        <c:scaling>
          <c:orientation val="minMax"/>
          <c:max val="6"/>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4390656"/>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395347222222155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fev.</c:v>
                  </c:pt>
                  <c:pt idx="1">
                    <c:v>mar.</c:v>
                  </c:pt>
                  <c:pt idx="2">
                    <c:v>abr.</c:v>
                  </c:pt>
                  <c:pt idx="3">
                    <c:v>mai.</c:v>
                  </c:pt>
                  <c:pt idx="4">
                    <c:v>jun.</c:v>
                  </c:pt>
                  <c:pt idx="5">
                    <c:v>jul.</c:v>
                  </c:pt>
                  <c:pt idx="6">
                    <c:v>ago.</c:v>
                  </c:pt>
                  <c:pt idx="7">
                    <c:v>set.</c:v>
                  </c:pt>
                  <c:pt idx="8">
                    <c:v>out.</c:v>
                  </c:pt>
                  <c:pt idx="9">
                    <c:v>nov.</c:v>
                  </c:pt>
                  <c:pt idx="10">
                    <c:v>dez.</c:v>
                  </c:pt>
                  <c:pt idx="11">
                    <c:v>jan.</c:v>
                  </c:pt>
                  <c:pt idx="12">
                    <c:v>fev.</c:v>
                  </c:pt>
                </c:lvl>
                <c:lvl>
                  <c:pt idx="0">
                    <c:v>2016</c:v>
                  </c:pt>
                  <c:pt idx="11">
                    <c:v>2017</c:v>
                  </c:pt>
                </c:lvl>
              </c:multiLvlStrCache>
            </c:multiLvlStrRef>
          </c:cat>
          <c:val>
            <c:numRef>
              <c:f>'9lay_off'!$E$15:$Q$15</c:f>
              <c:numCache>
                <c:formatCode>#,##0</c:formatCode>
                <c:ptCount val="13"/>
                <c:pt idx="0">
                  <c:v>1549</c:v>
                </c:pt>
                <c:pt idx="1">
                  <c:v>1313</c:v>
                </c:pt>
                <c:pt idx="2">
                  <c:v>1226</c:v>
                </c:pt>
                <c:pt idx="3">
                  <c:v>885</c:v>
                </c:pt>
                <c:pt idx="4">
                  <c:v>1135</c:v>
                </c:pt>
                <c:pt idx="5">
                  <c:v>822</c:v>
                </c:pt>
                <c:pt idx="6">
                  <c:v>794</c:v>
                </c:pt>
                <c:pt idx="7">
                  <c:v>857</c:v>
                </c:pt>
                <c:pt idx="8">
                  <c:v>1206</c:v>
                </c:pt>
                <c:pt idx="9">
                  <c:v>1448</c:v>
                </c:pt>
                <c:pt idx="10">
                  <c:v>1983</c:v>
                </c:pt>
                <c:pt idx="11">
                  <c:v>1653</c:v>
                </c:pt>
                <c:pt idx="12">
                  <c:v>1154</c:v>
                </c:pt>
              </c:numCache>
            </c:numRef>
          </c:val>
        </c:ser>
        <c:dLbls>
          <c:showLegendKey val="0"/>
          <c:showVal val="0"/>
          <c:showCatName val="0"/>
          <c:showSerName val="0"/>
          <c:showPercent val="0"/>
          <c:showBubbleSize val="0"/>
        </c:dLbls>
        <c:gapWidth val="150"/>
        <c:axId val="392928256"/>
        <c:axId val="409367680"/>
      </c:barChart>
      <c:catAx>
        <c:axId val="392928256"/>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409367680"/>
        <c:crosses val="autoZero"/>
        <c:auto val="1"/>
        <c:lblAlgn val="ctr"/>
        <c:lblOffset val="100"/>
        <c:tickLblSkip val="1"/>
        <c:tickMarkSkip val="1"/>
        <c:noMultiLvlLbl val="0"/>
      </c:catAx>
      <c:valAx>
        <c:axId val="40936768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9292825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0.76744186046511631</c:v>
                </c:pt>
                <c:pt idx="1">
                  <c:v>0.83870967741935487</c:v>
                </c:pt>
                <c:pt idx="2">
                  <c:v>0.97435897435897434</c:v>
                </c:pt>
                <c:pt idx="3">
                  <c:v>1.0214285714285716</c:v>
                </c:pt>
                <c:pt idx="4">
                  <c:v>1.0925925925925926</c:v>
                </c:pt>
                <c:pt idx="5">
                  <c:v>1.1898734177215189</c:v>
                </c:pt>
                <c:pt idx="6">
                  <c:v>1.1594202898550725</c:v>
                </c:pt>
                <c:pt idx="7">
                  <c:v>1.1845238095238093</c:v>
                </c:pt>
                <c:pt idx="8">
                  <c:v>1.0491803278688525</c:v>
                </c:pt>
                <c:pt idx="9">
                  <c:v>0.97727272727272718</c:v>
                </c:pt>
                <c:pt idx="10">
                  <c:v>0.98019801980198029</c:v>
                </c:pt>
                <c:pt idx="11">
                  <c:v>1.4175257731958764</c:v>
                </c:pt>
                <c:pt idx="12">
                  <c:v>1.2291666666666667</c:v>
                </c:pt>
                <c:pt idx="13">
                  <c:v>0.82191780821917815</c:v>
                </c:pt>
                <c:pt idx="14">
                  <c:v>1.2201834862385321</c:v>
                </c:pt>
                <c:pt idx="15">
                  <c:v>1.1206896551724139</c:v>
                </c:pt>
                <c:pt idx="16">
                  <c:v>1.0465116279069768</c:v>
                </c:pt>
                <c:pt idx="17">
                  <c:v>1.0606060606060606</c:v>
                </c:pt>
              </c:numCache>
            </c:numRef>
          </c:val>
        </c:ser>
        <c:dLbls>
          <c:showLegendKey val="0"/>
          <c:showVal val="0"/>
          <c:showCatName val="0"/>
          <c:showSerName val="0"/>
          <c:showPercent val="0"/>
          <c:showBubbleSize val="0"/>
        </c:dLbls>
        <c:axId val="194519808"/>
        <c:axId val="194521344"/>
      </c:radarChart>
      <c:catAx>
        <c:axId val="194519808"/>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194521344"/>
        <c:crosses val="autoZero"/>
        <c:auto val="0"/>
        <c:lblAlgn val="ctr"/>
        <c:lblOffset val="100"/>
        <c:noMultiLvlLbl val="0"/>
      </c:catAx>
      <c:valAx>
        <c:axId val="194521344"/>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194519808"/>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'9lay_off'!$F$35:$Q$35</c:f>
              <c:strCach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strCache>
            </c:strRef>
          </c:cat>
          <c:val>
            <c:numRef>
              <c:f>'9lay_off'!$F$38:$Q$38</c:f>
              <c:numCache>
                <c:formatCode>0</c:formatCode>
                <c:ptCount val="12"/>
                <c:pt idx="0">
                  <c:v>34</c:v>
                </c:pt>
                <c:pt idx="1">
                  <c:v>49</c:v>
                </c:pt>
                <c:pt idx="2">
                  <c:v>28</c:v>
                </c:pt>
                <c:pt idx="3">
                  <c:v>54</c:v>
                </c:pt>
                <c:pt idx="4">
                  <c:v>423</c:v>
                </c:pt>
                <c:pt idx="5">
                  <c:v>324</c:v>
                </c:pt>
                <c:pt idx="6">
                  <c:v>266</c:v>
                </c:pt>
                <c:pt idx="7">
                  <c:v>550</c:v>
                </c:pt>
                <c:pt idx="8">
                  <c:v>547</c:v>
                </c:pt>
                <c:pt idx="9">
                  <c:v>344</c:v>
                </c:pt>
                <c:pt idx="10">
                  <c:v>254</c:v>
                </c:pt>
                <c:pt idx="11">
                  <c:v>211</c:v>
                </c:pt>
              </c:numCache>
            </c:numRef>
          </c:val>
        </c:ser>
        <c:dLbls>
          <c:showLegendKey val="0"/>
          <c:showVal val="0"/>
          <c:showCatName val="0"/>
          <c:showSerName val="0"/>
          <c:showPercent val="0"/>
          <c:showBubbleSize val="0"/>
        </c:dLbls>
        <c:gapWidth val="150"/>
        <c:axId val="410196992"/>
        <c:axId val="410215168"/>
      </c:barChart>
      <c:catAx>
        <c:axId val="41019699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410215168"/>
        <c:crosses val="autoZero"/>
        <c:auto val="1"/>
        <c:lblAlgn val="ctr"/>
        <c:lblOffset val="100"/>
        <c:tickLblSkip val="1"/>
        <c:tickMarkSkip val="1"/>
        <c:noMultiLvlLbl val="0"/>
      </c:catAx>
      <c:valAx>
        <c:axId val="41021516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1019699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'9lay_off'!$F$35:$Q$35</c:f>
              <c:strCach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strCache>
            </c:strRef>
          </c:cat>
          <c:val>
            <c:numRef>
              <c:f>'9lay_off'!$F$41:$Q$41</c:f>
              <c:numCache>
                <c:formatCode>#,##0</c:formatCode>
                <c:ptCount val="12"/>
                <c:pt idx="0">
                  <c:v>588</c:v>
                </c:pt>
                <c:pt idx="1">
                  <c:v>664</c:v>
                </c:pt>
                <c:pt idx="2">
                  <c:v>891</c:v>
                </c:pt>
                <c:pt idx="3">
                  <c:v>1422</c:v>
                </c:pt>
                <c:pt idx="4">
                  <c:v>19278</c:v>
                </c:pt>
                <c:pt idx="5">
                  <c:v>6145</c:v>
                </c:pt>
                <c:pt idx="6">
                  <c:v>3601</c:v>
                </c:pt>
                <c:pt idx="7">
                  <c:v>8703</c:v>
                </c:pt>
                <c:pt idx="8">
                  <c:v>7434</c:v>
                </c:pt>
                <c:pt idx="9">
                  <c:v>4460</c:v>
                </c:pt>
                <c:pt idx="10">
                  <c:v>3872</c:v>
                </c:pt>
                <c:pt idx="11">
                  <c:v>4126</c:v>
                </c:pt>
              </c:numCache>
            </c:numRef>
          </c:val>
        </c:ser>
        <c:dLbls>
          <c:showLegendKey val="0"/>
          <c:showVal val="0"/>
          <c:showCatName val="0"/>
          <c:showSerName val="0"/>
          <c:showPercent val="0"/>
          <c:showBubbleSize val="0"/>
        </c:dLbls>
        <c:gapWidth val="150"/>
        <c:axId val="411223552"/>
        <c:axId val="411225472"/>
      </c:barChart>
      <c:catAx>
        <c:axId val="41122355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411225472"/>
        <c:crosses val="autoZero"/>
        <c:auto val="1"/>
        <c:lblAlgn val="ctr"/>
        <c:lblOffset val="100"/>
        <c:tickLblSkip val="1"/>
        <c:tickMarkSkip val="1"/>
        <c:noMultiLvlLbl val="0"/>
      </c:catAx>
      <c:valAx>
        <c:axId val="41122547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1122355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434316032"/>
        <c:axId val="434317568"/>
      </c:barChart>
      <c:catAx>
        <c:axId val="434316032"/>
        <c:scaling>
          <c:orientation val="maxMin"/>
        </c:scaling>
        <c:delete val="0"/>
        <c:axPos val="l"/>
        <c:majorTickMark val="none"/>
        <c:minorTickMark val="none"/>
        <c:tickLblPos val="none"/>
        <c:spPr>
          <a:ln w="3175">
            <a:solidFill>
              <a:srgbClr val="333333"/>
            </a:solidFill>
            <a:prstDash val="solid"/>
          </a:ln>
        </c:spPr>
        <c:crossAx val="434317568"/>
        <c:crosses val="autoZero"/>
        <c:auto val="1"/>
        <c:lblAlgn val="ctr"/>
        <c:lblOffset val="100"/>
        <c:tickMarkSkip val="1"/>
        <c:noMultiLvlLbl val="0"/>
      </c:catAx>
      <c:valAx>
        <c:axId val="43431756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43431603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439461760"/>
        <c:axId val="440926592"/>
      </c:barChart>
      <c:catAx>
        <c:axId val="439461760"/>
        <c:scaling>
          <c:orientation val="maxMin"/>
        </c:scaling>
        <c:delete val="0"/>
        <c:axPos val="l"/>
        <c:majorTickMark val="none"/>
        <c:minorTickMark val="none"/>
        <c:tickLblPos val="none"/>
        <c:spPr>
          <a:ln w="3175">
            <a:solidFill>
              <a:srgbClr val="333333"/>
            </a:solidFill>
            <a:prstDash val="solid"/>
          </a:ln>
        </c:spPr>
        <c:crossAx val="440926592"/>
        <c:crosses val="autoZero"/>
        <c:auto val="1"/>
        <c:lblAlgn val="ctr"/>
        <c:lblOffset val="100"/>
        <c:tickMarkSkip val="1"/>
        <c:noMultiLvlLbl val="0"/>
      </c:catAx>
      <c:valAx>
        <c:axId val="44092659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439461760"/>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441856384"/>
        <c:axId val="441857920"/>
      </c:barChart>
      <c:catAx>
        <c:axId val="441856384"/>
        <c:scaling>
          <c:orientation val="maxMin"/>
        </c:scaling>
        <c:delete val="0"/>
        <c:axPos val="l"/>
        <c:majorTickMark val="none"/>
        <c:minorTickMark val="none"/>
        <c:tickLblPos val="none"/>
        <c:spPr>
          <a:ln w="3175">
            <a:solidFill>
              <a:srgbClr val="333333"/>
            </a:solidFill>
            <a:prstDash val="solid"/>
          </a:ln>
        </c:spPr>
        <c:crossAx val="441857920"/>
        <c:crosses val="autoZero"/>
        <c:auto val="1"/>
        <c:lblAlgn val="ctr"/>
        <c:lblOffset val="100"/>
        <c:tickMarkSkip val="1"/>
        <c:noMultiLvlLbl val="0"/>
      </c:catAx>
      <c:valAx>
        <c:axId val="441857920"/>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44185638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463583488"/>
        <c:axId val="464699392"/>
      </c:barChart>
      <c:catAx>
        <c:axId val="463583488"/>
        <c:scaling>
          <c:orientation val="maxMin"/>
        </c:scaling>
        <c:delete val="0"/>
        <c:axPos val="l"/>
        <c:majorTickMark val="none"/>
        <c:minorTickMark val="none"/>
        <c:tickLblPos val="none"/>
        <c:spPr>
          <a:ln w="3175">
            <a:solidFill>
              <a:srgbClr val="333333"/>
            </a:solidFill>
            <a:prstDash val="solid"/>
          </a:ln>
        </c:spPr>
        <c:crossAx val="464699392"/>
        <c:crosses val="autoZero"/>
        <c:auto val="1"/>
        <c:lblAlgn val="ctr"/>
        <c:lblOffset val="100"/>
        <c:tickMarkSkip val="1"/>
        <c:noMultiLvlLbl val="0"/>
      </c:catAx>
      <c:valAx>
        <c:axId val="46469939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46358348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39.776914507698024</c:v>
                </c:pt>
                <c:pt idx="1">
                  <c:v>12.404730081317394</c:v>
                </c:pt>
                <c:pt idx="2">
                  <c:v>10.699236641221365</c:v>
                </c:pt>
                <c:pt idx="3">
                  <c:v>3.943664396828539</c:v>
                </c:pt>
                <c:pt idx="4">
                  <c:v>3.4111808645083119</c:v>
                </c:pt>
                <c:pt idx="5">
                  <c:v>-7.9551419097973479</c:v>
                </c:pt>
                <c:pt idx="6">
                  <c:v>-5.137661791995896</c:v>
                </c:pt>
                <c:pt idx="7">
                  <c:v>-4.9665978804519062</c:v>
                </c:pt>
                <c:pt idx="8">
                  <c:v>-3.7696892570998286</c:v>
                </c:pt>
                <c:pt idx="9">
                  <c:v>-3.1593838415592601</c:v>
                </c:pt>
              </c:numCache>
            </c:numRef>
          </c:val>
        </c:ser>
        <c:dLbls>
          <c:showLegendKey val="0"/>
          <c:showVal val="0"/>
          <c:showCatName val="0"/>
          <c:showSerName val="0"/>
          <c:showPercent val="0"/>
          <c:showBubbleSize val="0"/>
        </c:dLbls>
        <c:gapWidth val="80"/>
        <c:axId val="465726464"/>
        <c:axId val="465744640"/>
      </c:barChart>
      <c:catAx>
        <c:axId val="465726464"/>
        <c:scaling>
          <c:orientation val="maxMin"/>
        </c:scaling>
        <c:delete val="0"/>
        <c:axPos val="l"/>
        <c:majorTickMark val="none"/>
        <c:minorTickMark val="none"/>
        <c:tickLblPos val="none"/>
        <c:crossAx val="465744640"/>
        <c:crossesAt val="0"/>
        <c:auto val="1"/>
        <c:lblAlgn val="ctr"/>
        <c:lblOffset val="100"/>
        <c:tickMarkSkip val="1"/>
        <c:noMultiLvlLbl val="0"/>
      </c:catAx>
      <c:valAx>
        <c:axId val="465744640"/>
        <c:scaling>
          <c:orientation val="minMax"/>
        </c:scaling>
        <c:delete val="0"/>
        <c:axPos val="t"/>
        <c:numFmt formatCode="0.0" sourceLinked="1"/>
        <c:majorTickMark val="none"/>
        <c:minorTickMark val="none"/>
        <c:tickLblPos val="none"/>
        <c:spPr>
          <a:ln w="9525">
            <a:noFill/>
          </a:ln>
        </c:spPr>
        <c:crossAx val="465726464"/>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305558</xdr:colOff>
      <xdr:row>1</xdr:row>
      <xdr:rowOff>8550</xdr:rowOff>
    </xdr:to>
    <xdr:grpSp>
      <xdr:nvGrpSpPr>
        <xdr:cNvPr id="6" name="Grupo 5"/>
        <xdr:cNvGrpSpPr/>
      </xdr:nvGrpSpPr>
      <xdr:grpSpPr>
        <a:xfrm>
          <a:off x="66675" y="0"/>
          <a:ext cx="60083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143625"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289560</xdr:colOff>
      <xdr:row>0</xdr:row>
      <xdr:rowOff>0</xdr:rowOff>
    </xdr:from>
    <xdr:to>
      <xdr:col>18</xdr:col>
      <xdr:colOff>8378</xdr:colOff>
      <xdr:row>1</xdr:row>
      <xdr:rowOff>4740</xdr:rowOff>
    </xdr:to>
    <xdr:grpSp>
      <xdr:nvGrpSpPr>
        <xdr:cNvPr id="15" name="Grupo 14"/>
        <xdr:cNvGrpSpPr/>
      </xdr:nvGrpSpPr>
      <xdr:grpSpPr>
        <a:xfrm>
          <a:off x="6286500" y="0"/>
          <a:ext cx="541778" cy="180000"/>
          <a:chOff x="4808367" y="7020272"/>
          <a:chExt cx="600833" cy="180000"/>
        </a:xfrm>
      </xdr:grpSpPr>
      <xdr:sp macro="" textlink="">
        <xdr:nvSpPr>
          <xdr:cNvPr id="16" name="Rectângulo 15"/>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340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190500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038850" y="0"/>
          <a:ext cx="6120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038850"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038850"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0.39609</cdr:x>
      <cdr:y>0.28336</cdr:y>
    </cdr:from>
    <cdr:to>
      <cdr:x>0.85129</cdr:x>
      <cdr:y>0.51427</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241223" y="491225"/>
          <a:ext cx="1426471"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0.27859</cdr:x>
      <cdr:y>0.59577</cdr:y>
    </cdr:from>
    <cdr:to>
      <cdr:x>0.53202</cdr:x>
      <cdr:y>0.79359</cdr:y>
    </cdr:to>
    <cdr:sp macro="" textlink="">
      <cdr:nvSpPr>
        <cdr:cNvPr id="1890306" name="Text Box 2"/>
        <cdr:cNvSpPr txBox="1">
          <a:spLocks xmlns:a="http://schemas.openxmlformats.org/drawingml/2006/main" noChangeArrowheads="1"/>
        </cdr:cNvSpPr>
      </cdr:nvSpPr>
      <cdr:spPr bwMode="auto">
        <a:xfrm xmlns:a="http://schemas.openxmlformats.org/drawingml/2006/main">
          <a:off x="873016" y="1032805"/>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0.42319</cdr:x>
      <cdr:y>0.38979</cdr:y>
    </cdr:from>
    <cdr:to>
      <cdr:x>0.47289</cdr:x>
      <cdr:y>0.41667</cdr:y>
    </cdr:to>
    <cdr:sp macro="" textlink="">
      <cdr:nvSpPr>
        <cdr:cNvPr id="4" name="Conexão recta unidireccional 3"/>
        <cdr:cNvSpPr/>
      </cdr:nvSpPr>
      <cdr:spPr>
        <a:xfrm xmlns:a="http://schemas.openxmlformats.org/drawingml/2006/main">
          <a:off x="1338265" y="690571"/>
          <a:ext cx="157166" cy="47622"/>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0.38297</cdr:x>
      <cdr:y>0.39285</cdr:y>
    </cdr:from>
    <cdr:to>
      <cdr:x>0.39596</cdr:x>
      <cdr:y>0.47093</cdr:y>
    </cdr:to>
    <cdr:sp macro="" textlink="">
      <cdr:nvSpPr>
        <cdr:cNvPr id="1888257" name="Line 1"/>
        <cdr:cNvSpPr>
          <a:spLocks xmlns:a="http://schemas.openxmlformats.org/drawingml/2006/main" noChangeShapeType="1"/>
        </cdr:cNvSpPr>
      </cdr:nvSpPr>
      <cdr:spPr bwMode="auto">
        <a:xfrm xmlns:a="http://schemas.openxmlformats.org/drawingml/2006/main" flipH="1" flipV="1">
          <a:off x="1200135" y="681033"/>
          <a:ext cx="40707" cy="135356"/>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sess.gov.pt/estatistica/estatisticanp/sst/at.php"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s://www.ine.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sess.gov.pt/" TargetMode="External"/><Relationship Id="rId5" Type="http://schemas.openxmlformats.org/officeDocument/2006/relationships/hyperlink" Target="mailto:gep.dados@gep.mtsss.pt" TargetMode="External"/><Relationship Id="rId4" Type="http://schemas.openxmlformats.org/officeDocument/2006/relationships/hyperlink" Target="http://www.gep.mse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0"/>
  <sheetViews>
    <sheetView tabSelected="1" showRuler="0" zoomScaleNormal="100" workbookViewId="0"/>
  </sheetViews>
  <sheetFormatPr defaultRowHeight="12.75" x14ac:dyDescent="0.2"/>
  <cols>
    <col min="1" max="1" width="1.42578125" style="132" customWidth="1"/>
    <col min="2" max="2" width="2.5703125" style="132" customWidth="1"/>
    <col min="3" max="3" width="16.28515625" style="132" customWidth="1"/>
    <col min="4" max="4" width="22.28515625" style="132" customWidth="1"/>
    <col min="5" max="5" width="2.5703125" style="268" customWidth="1"/>
    <col min="6" max="6" width="1" style="132" customWidth="1"/>
    <col min="7" max="7" width="14" style="132" customWidth="1"/>
    <col min="8" max="8" width="5.5703125" style="132" customWidth="1"/>
    <col min="9" max="9" width="4.140625" style="132" customWidth="1"/>
    <col min="10" max="10" width="34.5703125" style="132" customWidth="1"/>
    <col min="11" max="11" width="2.42578125" style="132" customWidth="1"/>
    <col min="12" max="12" width="1.42578125" style="132" customWidth="1"/>
    <col min="13" max="16384" width="9.140625" style="132"/>
  </cols>
  <sheetData>
    <row r="1" spans="1:12" ht="7.5" customHeight="1" x14ac:dyDescent="0.2">
      <c r="A1" s="282"/>
      <c r="B1" s="279"/>
      <c r="C1" s="279"/>
      <c r="D1" s="279"/>
      <c r="E1" s="803"/>
      <c r="F1" s="279"/>
      <c r="G1" s="279"/>
      <c r="H1" s="279"/>
      <c r="I1" s="279"/>
      <c r="J1" s="279"/>
      <c r="K1" s="279"/>
      <c r="L1" s="279"/>
    </row>
    <row r="2" spans="1:12" ht="17.25" customHeight="1" x14ac:dyDescent="0.2">
      <c r="A2" s="282"/>
      <c r="B2" s="260"/>
      <c r="C2" s="261"/>
      <c r="D2" s="261"/>
      <c r="E2" s="804"/>
      <c r="F2" s="261"/>
      <c r="G2" s="261"/>
      <c r="H2" s="261"/>
      <c r="I2" s="262"/>
      <c r="J2" s="263"/>
      <c r="K2" s="263"/>
      <c r="L2" s="282"/>
    </row>
    <row r="3" spans="1:12" x14ac:dyDescent="0.2">
      <c r="A3" s="282"/>
      <c r="B3" s="260"/>
      <c r="C3" s="261"/>
      <c r="D3" s="261"/>
      <c r="E3" s="804"/>
      <c r="F3" s="261"/>
      <c r="G3" s="261"/>
      <c r="H3" s="261"/>
      <c r="I3" s="262"/>
      <c r="J3" s="260"/>
      <c r="K3" s="263"/>
      <c r="L3" s="282"/>
    </row>
    <row r="4" spans="1:12" ht="33.75" customHeight="1" x14ac:dyDescent="0.2">
      <c r="A4" s="282"/>
      <c r="B4" s="260"/>
      <c r="C4" s="1517" t="s">
        <v>439</v>
      </c>
      <c r="D4" s="1517"/>
      <c r="E4" s="1517"/>
      <c r="F4" s="1517"/>
      <c r="G4" s="1031"/>
      <c r="H4" s="262"/>
      <c r="I4" s="262"/>
      <c r="J4" s="264" t="s">
        <v>35</v>
      </c>
      <c r="K4" s="260"/>
      <c r="L4" s="282"/>
    </row>
    <row r="5" spans="1:12" s="137" customFormat="1" ht="12.75" customHeight="1" x14ac:dyDescent="0.2">
      <c r="A5" s="284"/>
      <c r="B5" s="1524"/>
      <c r="C5" s="1524"/>
      <c r="D5" s="1524"/>
      <c r="E5" s="1524"/>
      <c r="F5" s="279"/>
      <c r="G5" s="265"/>
      <c r="H5" s="265"/>
      <c r="I5" s="265"/>
      <c r="J5" s="266"/>
      <c r="K5" s="267"/>
      <c r="L5" s="282"/>
    </row>
    <row r="6" spans="1:12" ht="12.75" customHeight="1" x14ac:dyDescent="0.2">
      <c r="A6" s="282"/>
      <c r="B6" s="282"/>
      <c r="C6" s="279"/>
      <c r="D6" s="279"/>
      <c r="E6" s="803"/>
      <c r="F6" s="279"/>
      <c r="G6" s="265"/>
      <c r="H6" s="265"/>
      <c r="I6" s="265"/>
      <c r="J6" s="266"/>
      <c r="K6" s="267"/>
      <c r="L6" s="282"/>
    </row>
    <row r="7" spans="1:12" ht="12.75" customHeight="1" x14ac:dyDescent="0.2">
      <c r="A7" s="282"/>
      <c r="B7" s="282"/>
      <c r="C7" s="279"/>
      <c r="D7" s="279"/>
      <c r="E7" s="803"/>
      <c r="F7" s="279"/>
      <c r="G7" s="265"/>
      <c r="H7" s="265"/>
      <c r="I7" s="278"/>
      <c r="J7" s="266"/>
      <c r="K7" s="267"/>
      <c r="L7" s="282"/>
    </row>
    <row r="8" spans="1:12" ht="12.75" customHeight="1" x14ac:dyDescent="0.2">
      <c r="A8" s="282"/>
      <c r="B8" s="282"/>
      <c r="C8" s="279"/>
      <c r="D8" s="279"/>
      <c r="E8" s="803"/>
      <c r="F8" s="279"/>
      <c r="G8" s="265"/>
      <c r="H8" s="265"/>
      <c r="I8" s="278"/>
      <c r="J8" s="266"/>
      <c r="K8" s="267"/>
      <c r="L8" s="282"/>
    </row>
    <row r="9" spans="1:12" ht="12.75" customHeight="1" x14ac:dyDescent="0.2">
      <c r="A9" s="282"/>
      <c r="B9" s="282"/>
      <c r="C9" s="279"/>
      <c r="D9" s="279"/>
      <c r="E9" s="803"/>
      <c r="F9" s="279"/>
      <c r="G9" s="265"/>
      <c r="H9" s="265"/>
      <c r="I9" s="278"/>
      <c r="J9" s="266"/>
      <c r="K9" s="267"/>
      <c r="L9" s="282"/>
    </row>
    <row r="10" spans="1:12" ht="12.75" customHeight="1" x14ac:dyDescent="0.2">
      <c r="A10" s="282"/>
      <c r="B10" s="282"/>
      <c r="C10" s="279"/>
      <c r="D10" s="279"/>
      <c r="E10" s="803"/>
      <c r="F10" s="279"/>
      <c r="G10" s="265"/>
      <c r="H10" s="265"/>
      <c r="I10" s="265"/>
      <c r="J10" s="266"/>
      <c r="K10" s="267"/>
      <c r="L10" s="282"/>
    </row>
    <row r="11" spans="1:12" ht="12.75" customHeight="1" x14ac:dyDescent="0.2">
      <c r="A11" s="282"/>
      <c r="B11" s="282"/>
      <c r="C11" s="279"/>
      <c r="D11" s="279"/>
      <c r="E11" s="803"/>
      <c r="F11" s="279"/>
      <c r="G11" s="265"/>
      <c r="H11" s="265"/>
      <c r="I11" s="265"/>
      <c r="J11" s="266"/>
      <c r="K11" s="267"/>
      <c r="L11" s="282"/>
    </row>
    <row r="12" spans="1:12" ht="12.75" customHeight="1" x14ac:dyDescent="0.2">
      <c r="A12" s="282"/>
      <c r="B12" s="282"/>
      <c r="C12" s="279"/>
      <c r="D12" s="279"/>
      <c r="E12" s="803"/>
      <c r="F12" s="279"/>
      <c r="G12" s="265"/>
      <c r="H12" s="265"/>
      <c r="I12" s="265"/>
      <c r="J12" s="266"/>
      <c r="K12" s="267"/>
      <c r="L12" s="282"/>
    </row>
    <row r="13" spans="1:12" x14ac:dyDescent="0.2">
      <c r="A13" s="282"/>
      <c r="B13" s="282"/>
      <c r="C13" s="279"/>
      <c r="D13" s="279"/>
      <c r="E13" s="803"/>
      <c r="F13" s="279"/>
      <c r="G13" s="265"/>
      <c r="H13" s="265"/>
      <c r="I13" s="265"/>
      <c r="J13" s="266"/>
      <c r="K13" s="267"/>
      <c r="L13" s="282"/>
    </row>
    <row r="14" spans="1:12" x14ac:dyDescent="0.2">
      <c r="A14" s="282"/>
      <c r="B14" s="299" t="s">
        <v>27</v>
      </c>
      <c r="C14" s="297"/>
      <c r="D14" s="297"/>
      <c r="E14" s="805"/>
      <c r="F14" s="279"/>
      <c r="G14" s="265"/>
      <c r="H14" s="265"/>
      <c r="I14" s="265"/>
      <c r="J14" s="266"/>
      <c r="K14" s="267"/>
      <c r="L14" s="282"/>
    </row>
    <row r="15" spans="1:12" ht="13.5" thickBot="1" x14ac:dyDescent="0.25">
      <c r="A15" s="282"/>
      <c r="B15" s="282"/>
      <c r="C15" s="279"/>
      <c r="D15" s="279"/>
      <c r="E15" s="803"/>
      <c r="F15" s="279"/>
      <c r="G15" s="265"/>
      <c r="H15" s="265"/>
      <c r="I15" s="265"/>
      <c r="J15" s="266"/>
      <c r="K15" s="267"/>
      <c r="L15" s="282"/>
    </row>
    <row r="16" spans="1:12" ht="13.5" thickBot="1" x14ac:dyDescent="0.25">
      <c r="A16" s="282"/>
      <c r="B16" s="304"/>
      <c r="C16" s="291" t="s">
        <v>21</v>
      </c>
      <c r="D16" s="291"/>
      <c r="E16" s="806">
        <v>3</v>
      </c>
      <c r="F16" s="279"/>
      <c r="G16" s="265"/>
      <c r="H16" s="265"/>
      <c r="I16" s="265"/>
      <c r="J16" s="266"/>
      <c r="K16" s="267"/>
      <c r="L16" s="282"/>
    </row>
    <row r="17" spans="1:12" ht="13.5" thickBot="1" x14ac:dyDescent="0.25">
      <c r="A17" s="282"/>
      <c r="B17" s="282"/>
      <c r="C17" s="298"/>
      <c r="D17" s="298"/>
      <c r="E17" s="807"/>
      <c r="F17" s="279"/>
      <c r="G17" s="265"/>
      <c r="H17" s="265"/>
      <c r="I17" s="265"/>
      <c r="J17" s="266"/>
      <c r="K17" s="267"/>
      <c r="L17" s="282"/>
    </row>
    <row r="18" spans="1:12" ht="13.5" thickBot="1" x14ac:dyDescent="0.25">
      <c r="A18" s="282"/>
      <c r="B18" s="304"/>
      <c r="C18" s="291" t="s">
        <v>33</v>
      </c>
      <c r="D18" s="291"/>
      <c r="E18" s="808">
        <v>4</v>
      </c>
      <c r="F18" s="279"/>
      <c r="G18" s="265"/>
      <c r="H18" s="265"/>
      <c r="I18" s="265"/>
      <c r="J18" s="266"/>
      <c r="K18" s="267"/>
      <c r="L18" s="282"/>
    </row>
    <row r="19" spans="1:12" ht="13.5" thickBot="1" x14ac:dyDescent="0.25">
      <c r="A19" s="282"/>
      <c r="B19" s="283"/>
      <c r="C19" s="289"/>
      <c r="D19" s="289"/>
      <c r="E19" s="809"/>
      <c r="F19" s="279"/>
      <c r="G19" s="265"/>
      <c r="H19" s="265"/>
      <c r="I19" s="265"/>
      <c r="J19" s="266"/>
      <c r="K19" s="267"/>
      <c r="L19" s="282"/>
    </row>
    <row r="20" spans="1:12" ht="13.5" customHeight="1" thickBot="1" x14ac:dyDescent="0.25">
      <c r="A20" s="282"/>
      <c r="B20" s="303"/>
      <c r="C20" s="1522" t="s">
        <v>32</v>
      </c>
      <c r="D20" s="1523"/>
      <c r="E20" s="808">
        <v>6</v>
      </c>
      <c r="F20" s="279"/>
      <c r="G20" s="265"/>
      <c r="H20" s="265"/>
      <c r="I20" s="265"/>
      <c r="J20" s="266"/>
      <c r="K20" s="267"/>
      <c r="L20" s="282"/>
    </row>
    <row r="21" spans="1:12" x14ac:dyDescent="0.2">
      <c r="A21" s="282"/>
      <c r="B21" s="295"/>
      <c r="C21" s="1521" t="s">
        <v>2</v>
      </c>
      <c r="D21" s="1521"/>
      <c r="E21" s="807">
        <v>6</v>
      </c>
      <c r="F21" s="279"/>
      <c r="G21" s="265"/>
      <c r="H21" s="265"/>
      <c r="I21" s="265"/>
      <c r="J21" s="266"/>
      <c r="K21" s="267"/>
      <c r="L21" s="282"/>
    </row>
    <row r="22" spans="1:12" x14ac:dyDescent="0.2">
      <c r="A22" s="282"/>
      <c r="B22" s="295"/>
      <c r="C22" s="1521" t="s">
        <v>13</v>
      </c>
      <c r="D22" s="1521"/>
      <c r="E22" s="807">
        <v>7</v>
      </c>
      <c r="F22" s="279"/>
      <c r="G22" s="265"/>
      <c r="H22" s="265"/>
      <c r="I22" s="265"/>
      <c r="J22" s="266"/>
      <c r="K22" s="267"/>
      <c r="L22" s="282"/>
    </row>
    <row r="23" spans="1:12" x14ac:dyDescent="0.2">
      <c r="A23" s="282"/>
      <c r="B23" s="295"/>
      <c r="C23" s="1521" t="s">
        <v>7</v>
      </c>
      <c r="D23" s="1521"/>
      <c r="E23" s="807">
        <v>8</v>
      </c>
      <c r="F23" s="279"/>
      <c r="G23" s="265"/>
      <c r="H23" s="265"/>
      <c r="I23" s="265"/>
      <c r="J23" s="266"/>
      <c r="K23" s="267"/>
      <c r="L23" s="282"/>
    </row>
    <row r="24" spans="1:12" x14ac:dyDescent="0.2">
      <c r="A24" s="282"/>
      <c r="B24" s="296"/>
      <c r="C24" s="1521" t="s">
        <v>408</v>
      </c>
      <c r="D24" s="1521"/>
      <c r="E24" s="807">
        <v>9</v>
      </c>
      <c r="F24" s="279"/>
      <c r="G24" s="269"/>
      <c r="H24" s="265"/>
      <c r="I24" s="265"/>
      <c r="J24" s="266"/>
      <c r="K24" s="267"/>
      <c r="L24" s="282"/>
    </row>
    <row r="25" spans="1:12" ht="22.5" customHeight="1" x14ac:dyDescent="0.2">
      <c r="A25" s="282"/>
      <c r="B25" s="285"/>
      <c r="C25" s="1518" t="s">
        <v>28</v>
      </c>
      <c r="D25" s="1518"/>
      <c r="E25" s="807">
        <v>10</v>
      </c>
      <c r="F25" s="279"/>
      <c r="G25" s="265"/>
      <c r="H25" s="265"/>
      <c r="I25" s="265"/>
      <c r="J25" s="266"/>
      <c r="K25" s="267"/>
      <c r="L25" s="282"/>
    </row>
    <row r="26" spans="1:12" x14ac:dyDescent="0.2">
      <c r="A26" s="282"/>
      <c r="B26" s="285"/>
      <c r="C26" s="1521" t="s">
        <v>25</v>
      </c>
      <c r="D26" s="1521"/>
      <c r="E26" s="807">
        <v>11</v>
      </c>
      <c r="F26" s="279"/>
      <c r="G26" s="265"/>
      <c r="H26" s="265"/>
      <c r="I26" s="265"/>
      <c r="J26" s="266"/>
      <c r="K26" s="267"/>
      <c r="L26" s="282"/>
    </row>
    <row r="27" spans="1:12" ht="12.75" customHeight="1" thickBot="1" x14ac:dyDescent="0.25">
      <c r="A27" s="282"/>
      <c r="B27" s="279"/>
      <c r="C27" s="287"/>
      <c r="D27" s="287"/>
      <c r="E27" s="807"/>
      <c r="F27" s="279"/>
      <c r="G27" s="265"/>
      <c r="H27" s="1525">
        <v>42795</v>
      </c>
      <c r="I27" s="1526"/>
      <c r="J27" s="1526"/>
      <c r="K27" s="269"/>
      <c r="L27" s="282"/>
    </row>
    <row r="28" spans="1:12" ht="13.5" customHeight="1" thickBot="1" x14ac:dyDescent="0.25">
      <c r="A28" s="282"/>
      <c r="B28" s="381"/>
      <c r="C28" s="1530" t="s">
        <v>12</v>
      </c>
      <c r="D28" s="1523"/>
      <c r="E28" s="808">
        <v>12</v>
      </c>
      <c r="F28" s="279"/>
      <c r="G28" s="265"/>
      <c r="H28" s="1526"/>
      <c r="I28" s="1526"/>
      <c r="J28" s="1526"/>
      <c r="K28" s="269"/>
      <c r="L28" s="282"/>
    </row>
    <row r="29" spans="1:12" ht="12.75" hidden="1" customHeight="1" x14ac:dyDescent="0.2">
      <c r="A29" s="282"/>
      <c r="B29" s="280"/>
      <c r="C29" s="1521" t="s">
        <v>45</v>
      </c>
      <c r="D29" s="1521"/>
      <c r="E29" s="807">
        <v>12</v>
      </c>
      <c r="F29" s="279"/>
      <c r="G29" s="265"/>
      <c r="H29" s="1526"/>
      <c r="I29" s="1526"/>
      <c r="J29" s="1526"/>
      <c r="K29" s="269"/>
      <c r="L29" s="282"/>
    </row>
    <row r="30" spans="1:12" ht="22.5" customHeight="1" x14ac:dyDescent="0.2">
      <c r="A30" s="282"/>
      <c r="B30" s="280"/>
      <c r="C30" s="1529" t="s">
        <v>411</v>
      </c>
      <c r="D30" s="1529"/>
      <c r="E30" s="807">
        <v>12</v>
      </c>
      <c r="F30" s="279"/>
      <c r="G30" s="265"/>
      <c r="H30" s="1526"/>
      <c r="I30" s="1526"/>
      <c r="J30" s="1526"/>
      <c r="K30" s="269"/>
      <c r="L30" s="282"/>
    </row>
    <row r="31" spans="1:12" ht="12.75" customHeight="1" thickBot="1" x14ac:dyDescent="0.25">
      <c r="A31" s="282"/>
      <c r="B31" s="285"/>
      <c r="C31" s="294"/>
      <c r="D31" s="294"/>
      <c r="E31" s="809"/>
      <c r="F31" s="279"/>
      <c r="G31" s="265"/>
      <c r="H31" s="1526"/>
      <c r="I31" s="1526"/>
      <c r="J31" s="1526"/>
      <c r="K31" s="269"/>
      <c r="L31" s="282"/>
    </row>
    <row r="32" spans="1:12" ht="13.5" customHeight="1" thickBot="1" x14ac:dyDescent="0.25">
      <c r="A32" s="282"/>
      <c r="B32" s="302"/>
      <c r="C32" s="288" t="s">
        <v>11</v>
      </c>
      <c r="D32" s="288"/>
      <c r="E32" s="808">
        <v>13</v>
      </c>
      <c r="F32" s="279"/>
      <c r="G32" s="265"/>
      <c r="H32" s="1526"/>
      <c r="I32" s="1526"/>
      <c r="J32" s="1526"/>
      <c r="K32" s="269"/>
      <c r="L32" s="282"/>
    </row>
    <row r="33" spans="1:12" ht="12.75" customHeight="1" x14ac:dyDescent="0.2">
      <c r="A33" s="282"/>
      <c r="B33" s="280"/>
      <c r="C33" s="1519" t="s">
        <v>18</v>
      </c>
      <c r="D33" s="1519"/>
      <c r="E33" s="807">
        <v>13</v>
      </c>
      <c r="F33" s="279"/>
      <c r="G33" s="265"/>
      <c r="H33" s="1526"/>
      <c r="I33" s="1526"/>
      <c r="J33" s="1526"/>
      <c r="K33" s="269"/>
      <c r="L33" s="282"/>
    </row>
    <row r="34" spans="1:12" ht="12.75" customHeight="1" x14ac:dyDescent="0.2">
      <c r="A34" s="282"/>
      <c r="B34" s="280"/>
      <c r="C34" s="1520" t="s">
        <v>8</v>
      </c>
      <c r="D34" s="1520"/>
      <c r="E34" s="807">
        <v>14</v>
      </c>
      <c r="F34" s="279"/>
      <c r="G34" s="265"/>
      <c r="H34" s="270"/>
      <c r="I34" s="270"/>
      <c r="J34" s="270"/>
      <c r="K34" s="269"/>
      <c r="L34" s="282"/>
    </row>
    <row r="35" spans="1:12" ht="12.75" customHeight="1" x14ac:dyDescent="0.2">
      <c r="A35" s="282"/>
      <c r="B35" s="280"/>
      <c r="C35" s="1520" t="s">
        <v>26</v>
      </c>
      <c r="D35" s="1520"/>
      <c r="E35" s="807">
        <v>14</v>
      </c>
      <c r="F35" s="279"/>
      <c r="G35" s="265"/>
      <c r="H35" s="270"/>
      <c r="I35" s="270"/>
      <c r="J35" s="270"/>
      <c r="K35" s="269"/>
      <c r="L35" s="282"/>
    </row>
    <row r="36" spans="1:12" ht="12.75" customHeight="1" x14ac:dyDescent="0.2">
      <c r="A36" s="282"/>
      <c r="B36" s="280"/>
      <c r="C36" s="1520" t="s">
        <v>6</v>
      </c>
      <c r="D36" s="1520"/>
      <c r="E36" s="807">
        <v>15</v>
      </c>
      <c r="F36" s="279"/>
      <c r="G36" s="265"/>
      <c r="H36" s="270"/>
      <c r="I36" s="270"/>
      <c r="J36" s="270"/>
      <c r="K36" s="269"/>
      <c r="L36" s="282"/>
    </row>
    <row r="37" spans="1:12" ht="12.75" customHeight="1" x14ac:dyDescent="0.2">
      <c r="A37" s="282"/>
      <c r="B37" s="280"/>
      <c r="C37" s="1519" t="s">
        <v>49</v>
      </c>
      <c r="D37" s="1519"/>
      <c r="E37" s="807">
        <v>16</v>
      </c>
      <c r="F37" s="279"/>
      <c r="G37" s="265"/>
      <c r="H37" s="270"/>
      <c r="I37" s="270"/>
      <c r="J37" s="270"/>
      <c r="K37" s="269"/>
      <c r="L37" s="282"/>
    </row>
    <row r="38" spans="1:12" ht="12.75" customHeight="1" x14ac:dyDescent="0.2">
      <c r="A38" s="282"/>
      <c r="B38" s="286"/>
      <c r="C38" s="1520" t="s">
        <v>14</v>
      </c>
      <c r="D38" s="1520"/>
      <c r="E38" s="807">
        <v>16</v>
      </c>
      <c r="F38" s="279"/>
      <c r="G38" s="265"/>
      <c r="H38" s="265"/>
      <c r="I38" s="265"/>
      <c r="J38" s="266"/>
      <c r="K38" s="267"/>
      <c r="L38" s="282"/>
    </row>
    <row r="39" spans="1:12" ht="12.75" customHeight="1" x14ac:dyDescent="0.2">
      <c r="A39" s="282"/>
      <c r="B39" s="280"/>
      <c r="C39" s="1521" t="s">
        <v>31</v>
      </c>
      <c r="D39" s="1521"/>
      <c r="E39" s="807">
        <v>17</v>
      </c>
      <c r="F39" s="279"/>
      <c r="G39" s="265"/>
      <c r="H39" s="265"/>
      <c r="I39" s="265"/>
      <c r="J39" s="271"/>
      <c r="K39" s="271"/>
      <c r="L39" s="282"/>
    </row>
    <row r="40" spans="1:12" ht="13.5" thickBot="1" x14ac:dyDescent="0.25">
      <c r="A40" s="282"/>
      <c r="B40" s="282"/>
      <c r="C40" s="279"/>
      <c r="D40" s="279"/>
      <c r="E40" s="809"/>
      <c r="F40" s="279"/>
      <c r="G40" s="265"/>
      <c r="H40" s="265"/>
      <c r="I40" s="265"/>
      <c r="J40" s="271"/>
      <c r="K40" s="271"/>
      <c r="L40" s="282"/>
    </row>
    <row r="41" spans="1:12" ht="13.5" customHeight="1" thickBot="1" x14ac:dyDescent="0.25">
      <c r="A41" s="282"/>
      <c r="B41" s="365"/>
      <c r="C41" s="1527" t="s">
        <v>29</v>
      </c>
      <c r="D41" s="1523"/>
      <c r="E41" s="808">
        <v>18</v>
      </c>
      <c r="F41" s="279"/>
      <c r="G41" s="265"/>
      <c r="H41" s="265"/>
      <c r="I41" s="265"/>
      <c r="J41" s="271"/>
      <c r="K41" s="271"/>
      <c r="L41" s="282"/>
    </row>
    <row r="42" spans="1:12" x14ac:dyDescent="0.2">
      <c r="A42" s="282"/>
      <c r="B42" s="282"/>
      <c r="C42" s="1521" t="s">
        <v>30</v>
      </c>
      <c r="D42" s="1521"/>
      <c r="E42" s="807">
        <v>18</v>
      </c>
      <c r="F42" s="279"/>
      <c r="G42" s="265"/>
      <c r="H42" s="265"/>
      <c r="I42" s="265"/>
      <c r="J42" s="272"/>
      <c r="K42" s="272"/>
      <c r="L42" s="282"/>
    </row>
    <row r="43" spans="1:12" x14ac:dyDescent="0.2">
      <c r="A43" s="282"/>
      <c r="B43" s="286"/>
      <c r="C43" s="1521" t="s">
        <v>0</v>
      </c>
      <c r="D43" s="1521"/>
      <c r="E43" s="807">
        <v>19</v>
      </c>
      <c r="F43" s="279"/>
      <c r="G43" s="265"/>
      <c r="H43" s="265"/>
      <c r="I43" s="265"/>
      <c r="J43" s="273"/>
      <c r="K43" s="274"/>
      <c r="L43" s="282"/>
    </row>
    <row r="44" spans="1:12" x14ac:dyDescent="0.2">
      <c r="A44" s="282"/>
      <c r="B44" s="286"/>
      <c r="C44" s="1521" t="s">
        <v>16</v>
      </c>
      <c r="D44" s="1521"/>
      <c r="E44" s="807">
        <v>19</v>
      </c>
      <c r="F44" s="279"/>
      <c r="G44" s="265"/>
      <c r="H44" s="265"/>
      <c r="I44" s="265"/>
      <c r="J44" s="273"/>
      <c r="K44" s="274"/>
      <c r="L44" s="282"/>
    </row>
    <row r="45" spans="1:12" x14ac:dyDescent="0.2">
      <c r="A45" s="282"/>
      <c r="B45" s="286"/>
      <c r="C45" s="1521" t="s">
        <v>1</v>
      </c>
      <c r="D45" s="1521"/>
      <c r="E45" s="810">
        <v>19</v>
      </c>
      <c r="F45" s="289"/>
      <c r="G45" s="275"/>
      <c r="H45" s="276"/>
      <c r="I45" s="275"/>
      <c r="J45" s="275"/>
      <c r="K45" s="275"/>
      <c r="L45" s="282"/>
    </row>
    <row r="46" spans="1:12" x14ac:dyDescent="0.2">
      <c r="A46" s="282"/>
      <c r="B46" s="286"/>
      <c r="C46" s="1521" t="s">
        <v>22</v>
      </c>
      <c r="D46" s="1521"/>
      <c r="E46" s="810">
        <v>19</v>
      </c>
      <c r="F46" s="289"/>
      <c r="G46" s="275"/>
      <c r="H46" s="276"/>
      <c r="I46" s="275"/>
      <c r="J46" s="275"/>
      <c r="K46" s="275"/>
      <c r="L46" s="282"/>
    </row>
    <row r="47" spans="1:12" ht="12.75" customHeight="1" thickBot="1" x14ac:dyDescent="0.25">
      <c r="A47" s="282"/>
      <c r="B47" s="285"/>
      <c r="C47" s="285"/>
      <c r="D47" s="285"/>
      <c r="E47" s="811"/>
      <c r="F47" s="281"/>
      <c r="G47" s="273"/>
      <c r="H47" s="276"/>
      <c r="I47" s="273"/>
      <c r="J47" s="273"/>
      <c r="K47" s="274"/>
      <c r="L47" s="282"/>
    </row>
    <row r="48" spans="1:12" ht="13.5" customHeight="1" thickBot="1" x14ac:dyDescent="0.25">
      <c r="A48" s="282"/>
      <c r="B48" s="305"/>
      <c r="C48" s="1522" t="s">
        <v>38</v>
      </c>
      <c r="D48" s="1523"/>
      <c r="E48" s="806">
        <v>20</v>
      </c>
      <c r="F48" s="281"/>
      <c r="G48" s="273"/>
      <c r="H48" s="276"/>
      <c r="I48" s="273"/>
      <c r="J48" s="273"/>
      <c r="K48" s="274"/>
      <c r="L48" s="282"/>
    </row>
    <row r="49" spans="1:12" x14ac:dyDescent="0.2">
      <c r="A49" s="282"/>
      <c r="B49" s="282"/>
      <c r="C49" s="1521" t="s">
        <v>47</v>
      </c>
      <c r="D49" s="1521"/>
      <c r="E49" s="810">
        <v>20</v>
      </c>
      <c r="F49" s="281"/>
      <c r="G49" s="273"/>
      <c r="H49" s="276"/>
      <c r="I49" s="273"/>
      <c r="J49" s="273"/>
      <c r="K49" s="274"/>
      <c r="L49" s="282"/>
    </row>
    <row r="50" spans="1:12" ht="12.75" customHeight="1" x14ac:dyDescent="0.2">
      <c r="A50" s="282"/>
      <c r="B50" s="285"/>
      <c r="C50" s="1518" t="s">
        <v>420</v>
      </c>
      <c r="D50" s="1518"/>
      <c r="E50" s="812">
        <v>21</v>
      </c>
      <c r="F50" s="281"/>
      <c r="G50" s="273"/>
      <c r="H50" s="276"/>
      <c r="I50" s="273"/>
      <c r="J50" s="273"/>
      <c r="K50" s="274"/>
      <c r="L50" s="282"/>
    </row>
    <row r="51" spans="1:12" ht="11.25" customHeight="1" thickBot="1" x14ac:dyDescent="0.25">
      <c r="A51" s="282"/>
      <c r="B51" s="282"/>
      <c r="C51" s="290"/>
      <c r="D51" s="290"/>
      <c r="E51" s="807"/>
      <c r="F51" s="281"/>
      <c r="G51" s="273"/>
      <c r="H51" s="276"/>
      <c r="I51" s="273"/>
      <c r="J51" s="273"/>
      <c r="K51" s="274"/>
      <c r="L51" s="282"/>
    </row>
    <row r="52" spans="1:12" ht="13.5" thickBot="1" x14ac:dyDescent="0.25">
      <c r="A52" s="282"/>
      <c r="B52" s="301"/>
      <c r="C52" s="291" t="s">
        <v>4</v>
      </c>
      <c r="D52" s="291"/>
      <c r="E52" s="806">
        <v>22</v>
      </c>
      <c r="F52" s="289"/>
      <c r="G52" s="275"/>
      <c r="H52" s="276"/>
      <c r="I52" s="275"/>
      <c r="J52" s="275"/>
      <c r="K52" s="275"/>
      <c r="L52" s="282"/>
    </row>
    <row r="53" spans="1:12" ht="33" customHeight="1" x14ac:dyDescent="0.2">
      <c r="A53" s="282"/>
      <c r="B53" s="292"/>
      <c r="C53" s="293"/>
      <c r="D53" s="293"/>
      <c r="E53" s="813"/>
      <c r="F53" s="281"/>
      <c r="G53" s="273"/>
      <c r="H53" s="276"/>
      <c r="I53" s="273"/>
      <c r="J53" s="273"/>
      <c r="K53" s="274"/>
      <c r="L53" s="282"/>
    </row>
    <row r="54" spans="1:12" ht="33" customHeight="1" x14ac:dyDescent="0.2">
      <c r="A54" s="282"/>
      <c r="B54" s="282"/>
      <c r="C54" s="280"/>
      <c r="D54" s="280"/>
      <c r="E54" s="811"/>
      <c r="F54" s="281"/>
      <c r="G54" s="273"/>
      <c r="H54" s="276"/>
      <c r="I54" s="273"/>
      <c r="J54" s="273"/>
      <c r="K54" s="274"/>
      <c r="L54" s="282"/>
    </row>
    <row r="55" spans="1:12" ht="19.5" customHeight="1" x14ac:dyDescent="0.2">
      <c r="A55" s="282"/>
      <c r="B55" s="801" t="s">
        <v>50</v>
      </c>
      <c r="C55" s="801"/>
      <c r="D55" s="300"/>
      <c r="E55" s="814"/>
      <c r="F55" s="281"/>
      <c r="G55" s="273"/>
      <c r="H55" s="276"/>
      <c r="I55" s="273"/>
      <c r="J55" s="273"/>
      <c r="K55" s="274"/>
      <c r="L55" s="282"/>
    </row>
    <row r="56" spans="1:12" ht="21" customHeight="1" x14ac:dyDescent="0.2">
      <c r="A56" s="282"/>
      <c r="B56" s="282"/>
      <c r="C56" s="282"/>
      <c r="D56" s="282"/>
      <c r="E56" s="814"/>
      <c r="F56" s="281"/>
      <c r="G56" s="273"/>
      <c r="H56" s="276"/>
      <c r="I56" s="273"/>
      <c r="J56" s="273"/>
      <c r="K56" s="274"/>
      <c r="L56" s="282"/>
    </row>
    <row r="57" spans="1:12" ht="22.5" customHeight="1" x14ac:dyDescent="0.2">
      <c r="A57" s="282"/>
      <c r="B57" s="802" t="s">
        <v>388</v>
      </c>
      <c r="C57" s="800"/>
      <c r="D57" s="1025">
        <v>42825</v>
      </c>
      <c r="E57" s="891"/>
      <c r="F57" s="800"/>
      <c r="G57" s="273"/>
      <c r="H57" s="276"/>
      <c r="I57" s="273"/>
      <c r="J57" s="273"/>
      <c r="K57" s="274"/>
      <c r="L57" s="282"/>
    </row>
    <row r="58" spans="1:12" ht="22.5" customHeight="1" x14ac:dyDescent="0.2">
      <c r="A58" s="282"/>
      <c r="B58" s="802" t="s">
        <v>389</v>
      </c>
      <c r="C58" s="366"/>
      <c r="D58" s="1025">
        <v>42825</v>
      </c>
      <c r="E58" s="891"/>
      <c r="F58" s="367"/>
      <c r="G58" s="273"/>
      <c r="H58" s="276"/>
      <c r="I58" s="273"/>
      <c r="J58" s="273"/>
      <c r="K58" s="274"/>
      <c r="L58" s="282"/>
    </row>
    <row r="59" spans="1:12" s="137" customFormat="1" ht="28.5" customHeight="1" x14ac:dyDescent="0.2">
      <c r="A59" s="284"/>
      <c r="B59" s="1528"/>
      <c r="C59" s="1528"/>
      <c r="D59" s="1528"/>
      <c r="E59" s="811"/>
      <c r="F59" s="280"/>
      <c r="G59" s="277"/>
      <c r="H59" s="277"/>
      <c r="I59" s="277"/>
      <c r="J59" s="277"/>
      <c r="K59" s="277"/>
      <c r="L59" s="284"/>
    </row>
    <row r="60" spans="1:12" ht="7.5" customHeight="1" x14ac:dyDescent="0.2">
      <c r="A60" s="282"/>
      <c r="B60" s="1528"/>
      <c r="C60" s="1528"/>
      <c r="D60" s="1528"/>
      <c r="E60" s="815"/>
      <c r="F60" s="283"/>
      <c r="G60" s="283"/>
      <c r="H60" s="283"/>
      <c r="I60" s="283"/>
      <c r="J60" s="283"/>
      <c r="K60" s="283"/>
      <c r="L60" s="283"/>
    </row>
  </sheetData>
  <mergeCells count="30">
    <mergeCell ref="C25:D25"/>
    <mergeCell ref="C36:D36"/>
    <mergeCell ref="C38:D38"/>
    <mergeCell ref="C39:D39"/>
    <mergeCell ref="C29:D29"/>
    <mergeCell ref="C30:D30"/>
    <mergeCell ref="C28:D28"/>
    <mergeCell ref="H27:J33"/>
    <mergeCell ref="C37:D37"/>
    <mergeCell ref="C41:D41"/>
    <mergeCell ref="C35:D35"/>
    <mergeCell ref="B59:D60"/>
    <mergeCell ref="C42:D42"/>
    <mergeCell ref="C49:D49"/>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E64"/>
  <sheetViews>
    <sheetView zoomScaleNormal="100" workbookViewId="0"/>
  </sheetViews>
  <sheetFormatPr defaultRowHeight="12.75" x14ac:dyDescent="0.2"/>
  <cols>
    <col min="1" max="1" width="1" style="411" customWidth="1"/>
    <col min="2" max="2" width="2.5703125" style="411" customWidth="1"/>
    <col min="3" max="3" width="1" style="411" customWidth="1"/>
    <col min="4" max="4" width="42.28515625" style="411" customWidth="1"/>
    <col min="5" max="5" width="0.28515625" style="411" customWidth="1"/>
    <col min="6" max="6" width="8" style="411" customWidth="1"/>
    <col min="7" max="7" width="11.28515625" style="411" customWidth="1"/>
    <col min="8" max="8" width="8" style="411" customWidth="1"/>
    <col min="9" max="9" width="13.28515625" style="411" customWidth="1"/>
    <col min="10" max="10" width="11.42578125" style="411" customWidth="1"/>
    <col min="11" max="11" width="2.5703125" style="411" customWidth="1"/>
    <col min="12" max="12" width="1" style="411" customWidth="1"/>
    <col min="13" max="13" width="9.140625" style="411"/>
    <col min="14" max="29" width="9.140625" style="1080"/>
    <col min="30" max="16384" width="9.140625" style="411"/>
  </cols>
  <sheetData>
    <row r="1" spans="1:29" x14ac:dyDescent="0.2">
      <c r="A1" s="406"/>
      <c r="B1" s="579"/>
      <c r="C1" s="1639"/>
      <c r="D1" s="1639"/>
      <c r="E1" s="1048"/>
      <c r="F1" s="410"/>
      <c r="G1" s="410"/>
      <c r="H1" s="410"/>
      <c r="I1" s="410"/>
      <c r="J1" s="1640"/>
      <c r="K1" s="1640"/>
      <c r="L1" s="406"/>
    </row>
    <row r="2" spans="1:29" ht="6" customHeight="1" x14ac:dyDescent="0.2">
      <c r="A2" s="406"/>
      <c r="B2" s="1049"/>
      <c r="C2" s="1050"/>
      <c r="D2" s="1050"/>
      <c r="E2" s="1050"/>
      <c r="F2" s="580"/>
      <c r="G2" s="580"/>
      <c r="H2" s="416"/>
      <c r="I2" s="416"/>
      <c r="J2" s="1641" t="s">
        <v>70</v>
      </c>
      <c r="K2" s="416"/>
      <c r="L2" s="406"/>
    </row>
    <row r="3" spans="1:29" ht="13.5" thickBot="1" x14ac:dyDescent="0.25">
      <c r="A3" s="406"/>
      <c r="B3" s="469"/>
      <c r="C3" s="416"/>
      <c r="D3" s="416"/>
      <c r="E3" s="416"/>
      <c r="F3" s="416"/>
      <c r="G3" s="416"/>
      <c r="H3" s="416"/>
      <c r="I3" s="416"/>
      <c r="J3" s="1642"/>
      <c r="K3" s="768"/>
      <c r="L3" s="406"/>
    </row>
    <row r="4" spans="1:29" ht="15" thickBot="1" x14ac:dyDescent="0.25">
      <c r="A4" s="406"/>
      <c r="B4" s="469"/>
      <c r="C4" s="1643" t="s">
        <v>445</v>
      </c>
      <c r="D4" s="1644"/>
      <c r="E4" s="1644"/>
      <c r="F4" s="1644"/>
      <c r="G4" s="1644"/>
      <c r="H4" s="1644"/>
      <c r="I4" s="1644"/>
      <c r="J4" s="1645"/>
      <c r="K4" s="416"/>
      <c r="L4" s="406"/>
      <c r="M4" s="1052"/>
    </row>
    <row r="5" spans="1:29" ht="4.5" customHeight="1" x14ac:dyDescent="0.2">
      <c r="A5" s="406"/>
      <c r="B5" s="469"/>
      <c r="C5" s="416"/>
      <c r="D5" s="416"/>
      <c r="E5" s="416"/>
      <c r="F5" s="416"/>
      <c r="G5" s="416"/>
      <c r="H5" s="416"/>
      <c r="I5" s="416"/>
      <c r="J5" s="768"/>
      <c r="K5" s="416"/>
      <c r="L5" s="406"/>
      <c r="M5" s="1052"/>
      <c r="S5" s="1635"/>
    </row>
    <row r="6" spans="1:29" s="420" customFormat="1" ht="22.5" customHeight="1" x14ac:dyDescent="0.2">
      <c r="A6" s="418"/>
      <c r="B6" s="572"/>
      <c r="C6" s="1646">
        <v>2015</v>
      </c>
      <c r="D6" s="1647"/>
      <c r="E6" s="582"/>
      <c r="F6" s="1650" t="s">
        <v>390</v>
      </c>
      <c r="G6" s="1650"/>
      <c r="H6" s="1651" t="s">
        <v>446</v>
      </c>
      <c r="I6" s="1650"/>
      <c r="J6" s="1652" t="s">
        <v>447</v>
      </c>
      <c r="K6" s="414"/>
      <c r="L6" s="418"/>
      <c r="M6" s="1052"/>
      <c r="N6" s="756"/>
      <c r="O6" s="756"/>
      <c r="P6" s="756"/>
      <c r="Q6" s="756"/>
      <c r="R6" s="756"/>
      <c r="S6" s="1635"/>
      <c r="T6" s="756"/>
      <c r="U6" s="756"/>
      <c r="V6" s="756"/>
      <c r="W6" s="756"/>
      <c r="X6" s="756"/>
      <c r="Y6" s="756"/>
      <c r="Z6" s="756"/>
      <c r="AA6" s="756"/>
      <c r="AB6" s="756"/>
      <c r="AC6" s="756"/>
    </row>
    <row r="7" spans="1:29" s="420" customFormat="1" ht="32.25" customHeight="1" x14ac:dyDescent="0.2">
      <c r="A7" s="418"/>
      <c r="B7" s="572"/>
      <c r="C7" s="1648"/>
      <c r="D7" s="1649"/>
      <c r="E7" s="582"/>
      <c r="F7" s="1053" t="s">
        <v>448</v>
      </c>
      <c r="G7" s="1053" t="s">
        <v>449</v>
      </c>
      <c r="H7" s="1054" t="s">
        <v>448</v>
      </c>
      <c r="I7" s="1055" t="s">
        <v>450</v>
      </c>
      <c r="J7" s="1653"/>
      <c r="K7" s="414"/>
      <c r="L7" s="418"/>
      <c r="M7" s="1052"/>
      <c r="N7" s="756"/>
      <c r="O7" s="756"/>
      <c r="P7" s="756"/>
      <c r="Q7" s="756"/>
      <c r="R7" s="756"/>
      <c r="S7" s="1353"/>
      <c r="T7" s="756"/>
      <c r="U7" s="756"/>
      <c r="V7" s="756"/>
      <c r="W7" s="1636"/>
      <c r="X7" s="1636"/>
      <c r="Y7" s="1636"/>
      <c r="Z7" s="756"/>
      <c r="AA7" s="756"/>
      <c r="AB7" s="756"/>
      <c r="AC7" s="756"/>
    </row>
    <row r="8" spans="1:29" s="420" customFormat="1" ht="18.75" customHeight="1" x14ac:dyDescent="0.2">
      <c r="A8" s="418"/>
      <c r="B8" s="572"/>
      <c r="C8" s="1637" t="s">
        <v>68</v>
      </c>
      <c r="D8" s="1637"/>
      <c r="E8" s="1056"/>
      <c r="F8" s="1057">
        <v>45317</v>
      </c>
      <c r="G8" s="1058">
        <v>18.317744165177814</v>
      </c>
      <c r="H8" s="1059">
        <v>881024</v>
      </c>
      <c r="I8" s="1060">
        <v>32.781776061546203</v>
      </c>
      <c r="J8" s="1060">
        <v>28.724645412612386</v>
      </c>
      <c r="K8" s="857"/>
      <c r="L8" s="418"/>
      <c r="N8" s="756"/>
      <c r="O8" s="756"/>
      <c r="P8" s="756"/>
      <c r="Q8" s="756"/>
      <c r="R8" s="756"/>
      <c r="S8" s="1355"/>
      <c r="T8" s="1357"/>
      <c r="U8" s="756"/>
      <c r="V8" s="756"/>
      <c r="W8" s="756"/>
      <c r="X8" s="756"/>
      <c r="Y8" s="756"/>
      <c r="Z8" s="756"/>
      <c r="AA8" s="756"/>
      <c r="AB8" s="756"/>
      <c r="AC8" s="756"/>
    </row>
    <row r="9" spans="1:29" s="420" customFormat="1" ht="17.25" customHeight="1" x14ac:dyDescent="0.2">
      <c r="A9" s="418"/>
      <c r="B9" s="572"/>
      <c r="C9" s="855" t="s">
        <v>356</v>
      </c>
      <c r="D9" s="856"/>
      <c r="E9" s="856"/>
      <c r="F9" s="1061">
        <v>1415</v>
      </c>
      <c r="G9" s="1062">
        <v>11.416814587703728</v>
      </c>
      <c r="H9" s="1063">
        <v>8093</v>
      </c>
      <c r="I9" s="1064">
        <v>13.273305779702158</v>
      </c>
      <c r="J9" s="1064">
        <v>23.113554924008366</v>
      </c>
      <c r="K9" s="857"/>
      <c r="L9" s="418"/>
      <c r="N9" s="1471"/>
      <c r="O9" s="1471"/>
      <c r="P9" s="1471"/>
      <c r="Q9" s="756"/>
      <c r="R9" s="756"/>
      <c r="S9" s="1354"/>
      <c r="T9" s="1356"/>
      <c r="U9" s="756"/>
      <c r="V9" s="756"/>
      <c r="W9" s="756"/>
      <c r="X9" s="756"/>
      <c r="Y9" s="756"/>
      <c r="Z9" s="756"/>
      <c r="AA9" s="756"/>
      <c r="AB9" s="756"/>
      <c r="AC9" s="756"/>
    </row>
    <row r="10" spans="1:29" s="864" customFormat="1" ht="17.25" customHeight="1" x14ac:dyDescent="0.2">
      <c r="A10" s="861"/>
      <c r="B10" s="862"/>
      <c r="C10" s="855" t="s">
        <v>357</v>
      </c>
      <c r="D10" s="863"/>
      <c r="E10" s="863"/>
      <c r="F10" s="1061">
        <v>164</v>
      </c>
      <c r="G10" s="1062">
        <v>30.483271375464682</v>
      </c>
      <c r="H10" s="1063">
        <v>3300</v>
      </c>
      <c r="I10" s="1064">
        <v>38.919683924991155</v>
      </c>
      <c r="J10" s="1064">
        <v>24.583333333333247</v>
      </c>
      <c r="K10" s="573"/>
      <c r="L10" s="861"/>
      <c r="N10" s="1471"/>
      <c r="O10" s="1471"/>
      <c r="P10" s="1471"/>
      <c r="Q10" s="1471"/>
      <c r="R10" s="1471"/>
      <c r="S10" s="1354"/>
      <c r="T10" s="1356"/>
      <c r="U10" s="1471"/>
      <c r="V10" s="1471"/>
      <c r="W10" s="1471"/>
      <c r="X10" s="1471"/>
      <c r="Y10" s="1471"/>
      <c r="Z10" s="1471"/>
      <c r="AA10" s="1471"/>
      <c r="AB10" s="1471"/>
      <c r="AC10" s="1471"/>
    </row>
    <row r="11" spans="1:29" s="864" customFormat="1" ht="17.25" customHeight="1" x14ac:dyDescent="0.2">
      <c r="A11" s="861"/>
      <c r="B11" s="862"/>
      <c r="C11" s="855" t="s">
        <v>358</v>
      </c>
      <c r="D11" s="863"/>
      <c r="E11" s="863"/>
      <c r="F11" s="1061">
        <v>6634</v>
      </c>
      <c r="G11" s="1062">
        <v>21.226083061368143</v>
      </c>
      <c r="H11" s="1063">
        <v>198406</v>
      </c>
      <c r="I11" s="1064">
        <v>33.168388004908238</v>
      </c>
      <c r="J11" s="1064">
        <v>28.168039273005903</v>
      </c>
      <c r="K11" s="573"/>
      <c r="L11" s="861"/>
      <c r="N11" s="756"/>
      <c r="O11" s="756"/>
      <c r="P11" s="756"/>
      <c r="Q11" s="1471"/>
      <c r="R11" s="1471"/>
      <c r="S11" s="1354"/>
      <c r="T11" s="1356"/>
      <c r="U11" s="1471"/>
      <c r="V11" s="1471"/>
      <c r="W11" s="1471"/>
      <c r="X11" s="1471"/>
      <c r="Y11" s="1471"/>
      <c r="Z11" s="1471"/>
      <c r="AA11" s="1471"/>
      <c r="AB11" s="1471"/>
      <c r="AC11" s="1471"/>
    </row>
    <row r="12" spans="1:29" s="420" customFormat="1" ht="24" customHeight="1" x14ac:dyDescent="0.2">
      <c r="A12" s="418"/>
      <c r="B12" s="572"/>
      <c r="C12" s="865"/>
      <c r="D12" s="858" t="s">
        <v>451</v>
      </c>
      <c r="E12" s="858"/>
      <c r="F12" s="1065">
        <v>1154</v>
      </c>
      <c r="G12" s="1066">
        <v>20.79653991710218</v>
      </c>
      <c r="H12" s="1067">
        <v>32662</v>
      </c>
      <c r="I12" s="1068">
        <v>36.49263153190396</v>
      </c>
      <c r="J12" s="1068">
        <v>20.197140407813308</v>
      </c>
      <c r="K12" s="857"/>
      <c r="L12" s="418"/>
      <c r="N12" s="756"/>
      <c r="O12" s="756"/>
      <c r="P12" s="756"/>
      <c r="Q12" s="756"/>
      <c r="R12" s="756"/>
      <c r="S12" s="1354"/>
      <c r="T12" s="1356"/>
      <c r="U12" s="756"/>
      <c r="V12" s="756"/>
      <c r="W12" s="756"/>
      <c r="X12" s="756"/>
      <c r="Y12" s="756"/>
      <c r="Z12" s="756"/>
      <c r="AA12" s="756"/>
      <c r="AB12" s="756"/>
      <c r="AC12" s="756"/>
    </row>
    <row r="13" spans="1:29" s="420" customFormat="1" ht="24" customHeight="1" x14ac:dyDescent="0.2">
      <c r="A13" s="418"/>
      <c r="B13" s="572"/>
      <c r="C13" s="865"/>
      <c r="D13" s="858" t="s">
        <v>452</v>
      </c>
      <c r="E13" s="858"/>
      <c r="F13" s="1065">
        <v>928</v>
      </c>
      <c r="G13" s="1066">
        <v>12.85852847443536</v>
      </c>
      <c r="H13" s="1067">
        <v>21907</v>
      </c>
      <c r="I13" s="1068">
        <v>12.930815679654344</v>
      </c>
      <c r="J13" s="1068">
        <v>25.995800429086756</v>
      </c>
      <c r="K13" s="857"/>
      <c r="L13" s="418"/>
      <c r="N13" s="756"/>
      <c r="O13" s="756"/>
      <c r="P13" s="756"/>
      <c r="Q13" s="756"/>
      <c r="R13" s="756"/>
      <c r="S13" s="1355"/>
      <c r="T13" s="1357"/>
      <c r="U13" s="756"/>
      <c r="V13" s="756"/>
      <c r="W13" s="756"/>
      <c r="X13" s="756"/>
      <c r="Y13" s="756"/>
      <c r="Z13" s="756"/>
      <c r="AA13" s="756"/>
      <c r="AB13" s="756"/>
      <c r="AC13" s="756"/>
    </row>
    <row r="14" spans="1:29" s="420" customFormat="1" ht="18" customHeight="1" x14ac:dyDescent="0.2">
      <c r="A14" s="418"/>
      <c r="B14" s="572"/>
      <c r="C14" s="865"/>
      <c r="D14" s="858" t="s">
        <v>453</v>
      </c>
      <c r="E14" s="858"/>
      <c r="F14" s="1065">
        <v>315</v>
      </c>
      <c r="G14" s="1066">
        <v>21.472392638036812</v>
      </c>
      <c r="H14" s="1067">
        <v>10108</v>
      </c>
      <c r="I14" s="1068">
        <v>43.744319903059683</v>
      </c>
      <c r="J14" s="1068">
        <v>32.076177285318579</v>
      </c>
      <c r="K14" s="857"/>
      <c r="L14" s="418"/>
      <c r="N14" s="756"/>
      <c r="O14" s="756"/>
      <c r="P14" s="756"/>
      <c r="Q14" s="756"/>
      <c r="R14" s="756"/>
      <c r="S14" s="1355"/>
      <c r="T14" s="1357"/>
      <c r="U14" s="756"/>
      <c r="V14" s="756"/>
      <c r="W14" s="756"/>
      <c r="X14" s="756"/>
      <c r="Y14" s="756"/>
      <c r="Z14" s="756"/>
      <c r="AA14" s="756"/>
      <c r="AB14" s="756"/>
      <c r="AC14" s="756"/>
    </row>
    <row r="15" spans="1:29" s="420" customFormat="1" ht="24" customHeight="1" x14ac:dyDescent="0.2">
      <c r="A15" s="418"/>
      <c r="B15" s="572"/>
      <c r="C15" s="865"/>
      <c r="D15" s="858" t="s">
        <v>454</v>
      </c>
      <c r="E15" s="858"/>
      <c r="F15" s="1065">
        <v>218</v>
      </c>
      <c r="G15" s="1066">
        <v>46.581196581196579</v>
      </c>
      <c r="H15" s="1067">
        <v>8257</v>
      </c>
      <c r="I15" s="1068">
        <v>61.426871001339087</v>
      </c>
      <c r="J15" s="1068">
        <v>32.409834080174384</v>
      </c>
      <c r="K15" s="857"/>
      <c r="L15" s="418"/>
      <c r="N15" s="756"/>
      <c r="O15" s="756"/>
      <c r="P15" s="756"/>
      <c r="Q15" s="756"/>
      <c r="R15" s="756"/>
      <c r="S15" s="1355"/>
      <c r="T15" s="1357"/>
      <c r="U15" s="756"/>
      <c r="V15" s="756"/>
      <c r="W15" s="756"/>
      <c r="X15" s="756"/>
      <c r="Y15" s="756"/>
      <c r="Z15" s="756"/>
      <c r="AA15" s="756"/>
      <c r="AB15" s="756"/>
      <c r="AC15" s="756"/>
    </row>
    <row r="16" spans="1:29" s="420" customFormat="1" ht="17.25" customHeight="1" x14ac:dyDescent="0.2">
      <c r="A16" s="418"/>
      <c r="B16" s="572"/>
      <c r="C16" s="865"/>
      <c r="D16" s="858" t="s">
        <v>401</v>
      </c>
      <c r="E16" s="858"/>
      <c r="F16" s="1065">
        <v>59</v>
      </c>
      <c r="G16" s="1066">
        <v>65.555555555555557</v>
      </c>
      <c r="H16" s="1067">
        <v>4616</v>
      </c>
      <c r="I16" s="1068">
        <v>69.403097278604719</v>
      </c>
      <c r="J16" s="1068">
        <v>38.040727902946067</v>
      </c>
      <c r="K16" s="857"/>
      <c r="L16" s="418"/>
      <c r="N16" s="756"/>
      <c r="O16" s="756"/>
      <c r="P16" s="756"/>
      <c r="Q16" s="756"/>
      <c r="R16" s="756"/>
      <c r="S16" s="1355"/>
      <c r="T16" s="1357"/>
      <c r="U16" s="756"/>
      <c r="V16" s="756"/>
      <c r="W16" s="756"/>
      <c r="X16" s="756"/>
      <c r="Y16" s="756"/>
      <c r="Z16" s="756"/>
      <c r="AA16" s="756"/>
      <c r="AB16" s="756"/>
      <c r="AC16" s="756"/>
    </row>
    <row r="17" spans="1:29" s="420" customFormat="1" ht="17.25" customHeight="1" x14ac:dyDescent="0.2">
      <c r="A17" s="418"/>
      <c r="B17" s="572"/>
      <c r="C17" s="865"/>
      <c r="D17" s="858" t="s">
        <v>402</v>
      </c>
      <c r="E17" s="858"/>
      <c r="F17" s="1065">
        <v>291</v>
      </c>
      <c r="G17" s="1066">
        <v>41.630901287553648</v>
      </c>
      <c r="H17" s="1067">
        <v>13210</v>
      </c>
      <c r="I17" s="1068">
        <v>53.518616051533442</v>
      </c>
      <c r="J17" s="1068">
        <v>26.97411052233161</v>
      </c>
      <c r="K17" s="857"/>
      <c r="L17" s="418"/>
      <c r="N17" s="756"/>
      <c r="O17" s="756"/>
      <c r="P17" s="756"/>
      <c r="Q17" s="756"/>
      <c r="R17" s="756"/>
      <c r="S17" s="1355"/>
      <c r="T17" s="1357"/>
      <c r="U17" s="756"/>
      <c r="V17" s="756"/>
      <c r="W17" s="756"/>
      <c r="X17" s="756"/>
      <c r="Y17" s="756"/>
      <c r="Z17" s="756"/>
      <c r="AA17" s="756"/>
      <c r="AB17" s="756"/>
      <c r="AC17" s="756"/>
    </row>
    <row r="18" spans="1:29" s="420" customFormat="1" ht="17.25" customHeight="1" x14ac:dyDescent="0.2">
      <c r="A18" s="418"/>
      <c r="B18" s="572"/>
      <c r="C18" s="865"/>
      <c r="D18" s="858" t="s">
        <v>403</v>
      </c>
      <c r="E18" s="858"/>
      <c r="F18" s="1065">
        <v>471</v>
      </c>
      <c r="G18" s="1066">
        <v>24.685534591194969</v>
      </c>
      <c r="H18" s="1067">
        <v>11013</v>
      </c>
      <c r="I18" s="1068">
        <v>31.24166690306658</v>
      </c>
      <c r="J18" s="1068">
        <v>24.066830109870139</v>
      </c>
      <c r="K18" s="857"/>
      <c r="L18" s="418"/>
      <c r="N18" s="756"/>
      <c r="O18" s="756"/>
      <c r="P18" s="756"/>
      <c r="Q18" s="756"/>
      <c r="R18" s="756"/>
      <c r="S18" s="1355"/>
      <c r="T18" s="1357"/>
      <c r="U18" s="756"/>
      <c r="V18" s="756"/>
      <c r="W18" s="756"/>
      <c r="X18" s="756"/>
      <c r="Y18" s="756"/>
      <c r="Z18" s="756"/>
      <c r="AA18" s="756"/>
      <c r="AB18" s="756"/>
      <c r="AC18" s="756"/>
    </row>
    <row r="19" spans="1:29" s="420" customFormat="1" ht="17.25" customHeight="1" x14ac:dyDescent="0.2">
      <c r="A19" s="418"/>
      <c r="B19" s="572"/>
      <c r="C19" s="865"/>
      <c r="D19" s="858" t="s">
        <v>455</v>
      </c>
      <c r="E19" s="858"/>
      <c r="F19" s="1065">
        <v>1363</v>
      </c>
      <c r="G19" s="1066">
        <v>24.369747899159663</v>
      </c>
      <c r="H19" s="1067">
        <v>26553</v>
      </c>
      <c r="I19" s="1068">
        <v>34.632390343154519</v>
      </c>
      <c r="J19" s="1068">
        <v>28.278047678228685</v>
      </c>
      <c r="K19" s="857"/>
      <c r="L19" s="418"/>
      <c r="N19" s="756"/>
      <c r="O19" s="756"/>
      <c r="P19" s="756"/>
      <c r="Q19" s="756"/>
      <c r="R19" s="756"/>
      <c r="S19" s="1354"/>
      <c r="T19" s="1356"/>
      <c r="U19" s="756"/>
      <c r="V19" s="756"/>
      <c r="W19" s="756"/>
      <c r="X19" s="756"/>
      <c r="Y19" s="756"/>
      <c r="Z19" s="756"/>
      <c r="AA19" s="756"/>
      <c r="AB19" s="756"/>
      <c r="AC19" s="756"/>
    </row>
    <row r="20" spans="1:29" s="420" customFormat="1" ht="36.75" customHeight="1" x14ac:dyDescent="0.2">
      <c r="A20" s="418"/>
      <c r="B20" s="572"/>
      <c r="C20" s="865"/>
      <c r="D20" s="858" t="s">
        <v>456</v>
      </c>
      <c r="E20" s="858"/>
      <c r="F20" s="1065">
        <v>803</v>
      </c>
      <c r="G20" s="1066">
        <v>30.683989300726022</v>
      </c>
      <c r="H20" s="1067">
        <v>29893</v>
      </c>
      <c r="I20" s="1068">
        <v>45.182207040401444</v>
      </c>
      <c r="J20" s="1068">
        <v>28.998260462315535</v>
      </c>
      <c r="K20" s="857"/>
      <c r="L20" s="418"/>
      <c r="N20" s="756"/>
      <c r="O20" s="756"/>
      <c r="P20" s="756"/>
      <c r="Q20" s="756"/>
      <c r="R20" s="756"/>
      <c r="S20" s="1355"/>
      <c r="T20" s="1357"/>
      <c r="U20" s="756"/>
      <c r="V20" s="756"/>
      <c r="W20" s="756"/>
      <c r="X20" s="756"/>
      <c r="Y20" s="756"/>
      <c r="Z20" s="756"/>
      <c r="AA20" s="756"/>
      <c r="AB20" s="756"/>
      <c r="AC20" s="756"/>
    </row>
    <row r="21" spans="1:29" s="420" customFormat="1" ht="23.25" customHeight="1" x14ac:dyDescent="0.2">
      <c r="A21" s="418"/>
      <c r="B21" s="572"/>
      <c r="C21" s="865"/>
      <c r="D21" s="858" t="s">
        <v>457</v>
      </c>
      <c r="E21" s="858"/>
      <c r="F21" s="1065">
        <v>188</v>
      </c>
      <c r="G21" s="1066">
        <v>41.409691629955944</v>
      </c>
      <c r="H21" s="1067">
        <v>21970</v>
      </c>
      <c r="I21" s="1068">
        <v>68.934140754918261</v>
      </c>
      <c r="J21" s="1068">
        <v>41.580109239872449</v>
      </c>
      <c r="K21" s="857"/>
      <c r="L21" s="418"/>
      <c r="N21" s="756"/>
      <c r="O21" s="756"/>
      <c r="P21" s="756"/>
      <c r="Q21" s="756"/>
      <c r="R21" s="756"/>
      <c r="S21" s="1355"/>
      <c r="T21" s="1357"/>
      <c r="U21" s="756"/>
      <c r="V21" s="756"/>
      <c r="W21" s="756"/>
      <c r="X21" s="756"/>
      <c r="Y21" s="756"/>
      <c r="Z21" s="756"/>
      <c r="AA21" s="756"/>
      <c r="AB21" s="756"/>
      <c r="AC21" s="756"/>
    </row>
    <row r="22" spans="1:29" s="420" customFormat="1" ht="18" customHeight="1" x14ac:dyDescent="0.2">
      <c r="A22" s="418"/>
      <c r="B22" s="572"/>
      <c r="C22" s="865"/>
      <c r="D22" s="871" t="s">
        <v>458</v>
      </c>
      <c r="E22" s="858"/>
      <c r="F22" s="1065">
        <v>844</v>
      </c>
      <c r="G22" s="1066">
        <v>16.2557781201849</v>
      </c>
      <c r="H22" s="1067">
        <v>18217</v>
      </c>
      <c r="I22" s="1068">
        <v>29.659237068754983</v>
      </c>
      <c r="J22" s="1068">
        <v>24.126145907668956</v>
      </c>
      <c r="K22" s="857"/>
      <c r="L22" s="418"/>
      <c r="N22" s="1472"/>
      <c r="O22" s="1472"/>
      <c r="P22" s="1472"/>
      <c r="Q22" s="756"/>
      <c r="R22" s="756"/>
      <c r="S22" s="1355"/>
      <c r="T22" s="1357"/>
      <c r="U22" s="756"/>
      <c r="V22" s="756"/>
      <c r="W22" s="756"/>
      <c r="X22" s="756"/>
      <c r="Y22" s="756"/>
      <c r="Z22" s="756"/>
      <c r="AA22" s="756"/>
      <c r="AB22" s="756"/>
      <c r="AC22" s="756"/>
    </row>
    <row r="23" spans="1:29" s="869" customFormat="1" ht="18" customHeight="1" x14ac:dyDescent="0.2">
      <c r="A23" s="866"/>
      <c r="B23" s="867"/>
      <c r="C23" s="855" t="s">
        <v>459</v>
      </c>
      <c r="D23" s="858"/>
      <c r="E23" s="858"/>
      <c r="F23" s="1069">
        <v>100</v>
      </c>
      <c r="G23" s="1070">
        <v>52.356020942408378</v>
      </c>
      <c r="H23" s="1063">
        <v>5441</v>
      </c>
      <c r="I23" s="1064">
        <v>81.500898741761532</v>
      </c>
      <c r="J23" s="1064">
        <v>31.59639772100698</v>
      </c>
      <c r="K23" s="868"/>
      <c r="L23" s="866"/>
      <c r="N23" s="1472"/>
      <c r="O23" s="1472"/>
      <c r="P23" s="1472"/>
      <c r="Q23" s="1472"/>
      <c r="R23" s="1472"/>
      <c r="S23" s="1355"/>
      <c r="T23" s="1357"/>
      <c r="U23" s="1472"/>
      <c r="V23" s="1472"/>
      <c r="W23" s="1472"/>
      <c r="X23" s="1472"/>
      <c r="Y23" s="1472"/>
      <c r="Z23" s="1472"/>
      <c r="AA23" s="1472"/>
      <c r="AB23" s="1472"/>
      <c r="AC23" s="1472"/>
    </row>
    <row r="24" spans="1:29" s="869" customFormat="1" ht="18" customHeight="1" x14ac:dyDescent="0.2">
      <c r="A24" s="866"/>
      <c r="B24" s="867"/>
      <c r="C24" s="855" t="s">
        <v>359</v>
      </c>
      <c r="D24" s="858"/>
      <c r="E24" s="858"/>
      <c r="F24" s="1069">
        <v>282</v>
      </c>
      <c r="G24" s="1070">
        <v>47.959183673469383</v>
      </c>
      <c r="H24" s="1063">
        <v>11510</v>
      </c>
      <c r="I24" s="1064">
        <v>54.42337699181995</v>
      </c>
      <c r="J24" s="1064">
        <v>26.54526498696794</v>
      </c>
      <c r="K24" s="868"/>
      <c r="L24" s="866"/>
      <c r="N24" s="1472"/>
      <c r="O24" s="1472"/>
      <c r="P24" s="1472"/>
      <c r="Q24" s="1472"/>
      <c r="R24" s="1472"/>
      <c r="S24" s="1355"/>
      <c r="T24" s="1357"/>
      <c r="U24" s="1472"/>
      <c r="V24" s="1472"/>
      <c r="W24" s="1472"/>
      <c r="X24" s="1472"/>
      <c r="Y24" s="1472"/>
      <c r="Z24" s="1472"/>
      <c r="AA24" s="1472"/>
      <c r="AB24" s="1472"/>
      <c r="AC24" s="1472"/>
    </row>
    <row r="25" spans="1:29" s="869" customFormat="1" ht="18" customHeight="1" x14ac:dyDescent="0.2">
      <c r="A25" s="866"/>
      <c r="B25" s="867"/>
      <c r="C25" s="855" t="s">
        <v>360</v>
      </c>
      <c r="D25" s="858"/>
      <c r="E25" s="858"/>
      <c r="F25" s="1069">
        <v>3783</v>
      </c>
      <c r="G25" s="1070">
        <v>15.18362432269717</v>
      </c>
      <c r="H25" s="1063">
        <v>44246</v>
      </c>
      <c r="I25" s="1064">
        <v>22.479639480355846</v>
      </c>
      <c r="J25" s="1064">
        <v>24.274216878361358</v>
      </c>
      <c r="K25" s="868"/>
      <c r="L25" s="866"/>
      <c r="N25" s="1472"/>
      <c r="O25" s="1472"/>
      <c r="P25" s="1472"/>
      <c r="Q25" s="1472"/>
      <c r="R25" s="1472"/>
      <c r="S25" s="1355"/>
      <c r="T25" s="1357"/>
      <c r="U25" s="1472"/>
      <c r="V25" s="1472"/>
      <c r="W25" s="1472"/>
      <c r="X25" s="1472"/>
      <c r="Y25" s="1472"/>
      <c r="Z25" s="1472"/>
      <c r="AA25" s="1472"/>
      <c r="AB25" s="1472"/>
      <c r="AC25" s="1472"/>
    </row>
    <row r="26" spans="1:29" s="869" customFormat="1" ht="18" customHeight="1" x14ac:dyDescent="0.2">
      <c r="A26" s="866"/>
      <c r="B26" s="867"/>
      <c r="C26" s="872" t="s">
        <v>361</v>
      </c>
      <c r="D26" s="871"/>
      <c r="E26" s="871"/>
      <c r="F26" s="1069">
        <v>11492</v>
      </c>
      <c r="G26" s="1070">
        <v>17.153518919322337</v>
      </c>
      <c r="H26" s="1063">
        <v>184933</v>
      </c>
      <c r="I26" s="1064">
        <v>35.554124330715474</v>
      </c>
      <c r="J26" s="1064">
        <v>30.780839547295233</v>
      </c>
      <c r="K26" s="868"/>
      <c r="L26" s="866"/>
      <c r="N26" s="1472"/>
      <c r="O26" s="1472"/>
      <c r="P26" s="1472"/>
      <c r="Q26" s="1472"/>
      <c r="R26" s="1472"/>
      <c r="S26" s="1355"/>
      <c r="T26" s="1357"/>
      <c r="U26" s="1472"/>
      <c r="V26" s="1472"/>
      <c r="W26" s="1472"/>
      <c r="X26" s="1472"/>
      <c r="Y26" s="1472"/>
      <c r="Z26" s="1472"/>
      <c r="AA26" s="1472"/>
      <c r="AB26" s="1472"/>
      <c r="AC26" s="1472"/>
    </row>
    <row r="27" spans="1:29" s="869" customFormat="1" ht="22.5" customHeight="1" x14ac:dyDescent="0.2">
      <c r="A27" s="866"/>
      <c r="B27" s="867"/>
      <c r="C27" s="870"/>
      <c r="D27" s="871" t="s">
        <v>460</v>
      </c>
      <c r="E27" s="871"/>
      <c r="F27" s="1071">
        <v>1932</v>
      </c>
      <c r="G27" s="1072">
        <v>17.463617463617464</v>
      </c>
      <c r="H27" s="1067">
        <v>15893</v>
      </c>
      <c r="I27" s="1068">
        <v>24.055154459731494</v>
      </c>
      <c r="J27" s="1068">
        <v>26.655823318441936</v>
      </c>
      <c r="K27" s="868"/>
      <c r="L27" s="866"/>
      <c r="N27" s="1472"/>
      <c r="O27" s="1472"/>
      <c r="P27" s="1472"/>
      <c r="Q27" s="1472"/>
      <c r="R27" s="1472"/>
      <c r="S27" s="1354"/>
      <c r="T27" s="1356"/>
      <c r="U27" s="1472"/>
      <c r="V27" s="1472"/>
      <c r="W27" s="1472"/>
      <c r="X27" s="1472"/>
      <c r="Y27" s="1472"/>
      <c r="Z27" s="1472"/>
      <c r="AA27" s="1472"/>
      <c r="AB27" s="1472"/>
      <c r="AC27" s="1472"/>
    </row>
    <row r="28" spans="1:29" s="869" customFormat="1" ht="17.25" customHeight="1" x14ac:dyDescent="0.2">
      <c r="A28" s="866"/>
      <c r="B28" s="867"/>
      <c r="C28" s="870"/>
      <c r="D28" s="871" t="s">
        <v>461</v>
      </c>
      <c r="E28" s="871"/>
      <c r="F28" s="1071">
        <v>3909</v>
      </c>
      <c r="G28" s="1072">
        <v>20.720911741319906</v>
      </c>
      <c r="H28" s="1067">
        <v>46035</v>
      </c>
      <c r="I28" s="1068">
        <v>28.231246627091206</v>
      </c>
      <c r="J28" s="1068">
        <v>25.448941023134406</v>
      </c>
      <c r="K28" s="868"/>
      <c r="L28" s="866"/>
      <c r="N28" s="1472"/>
      <c r="O28" s="1472"/>
      <c r="P28" s="1472"/>
      <c r="Q28" s="1472"/>
      <c r="R28" s="1472"/>
      <c r="S28" s="1355"/>
      <c r="T28" s="1357"/>
      <c r="U28" s="1472"/>
      <c r="V28" s="1472"/>
      <c r="W28" s="1472"/>
      <c r="X28" s="1472"/>
      <c r="Y28" s="1472"/>
      <c r="Z28" s="1472"/>
      <c r="AA28" s="1472"/>
      <c r="AB28" s="1472"/>
      <c r="AC28" s="1472"/>
    </row>
    <row r="29" spans="1:29" s="869" customFormat="1" ht="17.25" customHeight="1" x14ac:dyDescent="0.2">
      <c r="A29" s="866"/>
      <c r="B29" s="867"/>
      <c r="C29" s="870"/>
      <c r="D29" s="871" t="s">
        <v>462</v>
      </c>
      <c r="E29" s="871"/>
      <c r="F29" s="1071">
        <v>5651</v>
      </c>
      <c r="G29" s="1072">
        <v>15.24536649850271</v>
      </c>
      <c r="H29" s="1067">
        <v>123005</v>
      </c>
      <c r="I29" s="1068">
        <v>42.268016439184635</v>
      </c>
      <c r="J29" s="1068">
        <v>33.30929637006593</v>
      </c>
      <c r="K29" s="868"/>
      <c r="L29" s="866"/>
      <c r="N29" s="1472"/>
      <c r="O29" s="1472"/>
      <c r="P29" s="1472"/>
      <c r="Q29" s="1472"/>
      <c r="R29" s="1472"/>
      <c r="S29" s="1355"/>
      <c r="T29" s="1357"/>
      <c r="U29" s="1472"/>
      <c r="V29" s="1472"/>
      <c r="W29" s="1472"/>
      <c r="X29" s="1472"/>
      <c r="Y29" s="1472"/>
      <c r="Z29" s="1472"/>
      <c r="AA29" s="1472"/>
      <c r="AB29" s="1472"/>
      <c r="AC29" s="1472"/>
    </row>
    <row r="30" spans="1:29" s="869" customFormat="1" ht="17.25" customHeight="1" x14ac:dyDescent="0.2">
      <c r="A30" s="866"/>
      <c r="B30" s="867"/>
      <c r="C30" s="872" t="s">
        <v>362</v>
      </c>
      <c r="D30" s="873"/>
      <c r="E30" s="873"/>
      <c r="F30" s="1069">
        <v>1856</v>
      </c>
      <c r="G30" s="1070">
        <v>20.751341681574239</v>
      </c>
      <c r="H30" s="1063">
        <v>59926</v>
      </c>
      <c r="I30" s="1064">
        <v>44.786069279922273</v>
      </c>
      <c r="J30" s="1064">
        <v>33.255431699095389</v>
      </c>
      <c r="K30" s="868"/>
      <c r="L30" s="866"/>
      <c r="N30" s="1472"/>
      <c r="O30" s="1472"/>
      <c r="P30" s="1472"/>
      <c r="Q30" s="1472"/>
      <c r="R30" s="1472"/>
      <c r="S30" s="1355"/>
      <c r="T30" s="1357"/>
      <c r="U30" s="1472"/>
      <c r="V30" s="1472"/>
      <c r="W30" s="1472"/>
      <c r="X30" s="1472"/>
      <c r="Y30" s="1472"/>
      <c r="Z30" s="1472"/>
      <c r="AA30" s="1472"/>
      <c r="AB30" s="1472"/>
      <c r="AC30" s="1472"/>
    </row>
    <row r="31" spans="1:29" s="869" customFormat="1" ht="17.25" customHeight="1" x14ac:dyDescent="0.2">
      <c r="A31" s="866"/>
      <c r="B31" s="867"/>
      <c r="C31" s="872" t="s">
        <v>363</v>
      </c>
      <c r="D31" s="859"/>
      <c r="E31" s="859"/>
      <c r="F31" s="1069">
        <v>3343</v>
      </c>
      <c r="G31" s="1070">
        <v>11.150767178118747</v>
      </c>
      <c r="H31" s="1063">
        <v>45847</v>
      </c>
      <c r="I31" s="1064">
        <v>22.708226017355472</v>
      </c>
      <c r="J31" s="1064">
        <v>27.164372805199875</v>
      </c>
      <c r="K31" s="868"/>
      <c r="L31" s="866"/>
      <c r="N31" s="1472"/>
      <c r="O31" s="1472"/>
      <c r="P31" s="1472"/>
      <c r="Q31" s="1472"/>
      <c r="R31" s="1472"/>
      <c r="S31" s="1355"/>
      <c r="T31" s="1357"/>
      <c r="U31" s="1472"/>
      <c r="V31" s="1472"/>
      <c r="W31" s="1472"/>
      <c r="X31" s="1472"/>
      <c r="Y31" s="1472"/>
      <c r="Z31" s="1472"/>
      <c r="AA31" s="1472"/>
      <c r="AB31" s="1472"/>
      <c r="AC31" s="1472"/>
    </row>
    <row r="32" spans="1:29" s="869" customFormat="1" ht="17.25" customHeight="1" x14ac:dyDescent="0.2">
      <c r="A32" s="866"/>
      <c r="B32" s="867"/>
      <c r="C32" s="872" t="s">
        <v>463</v>
      </c>
      <c r="D32" s="859"/>
      <c r="E32" s="859"/>
      <c r="F32" s="1069">
        <v>1018</v>
      </c>
      <c r="G32" s="1070">
        <v>25.399201596806385</v>
      </c>
      <c r="H32" s="1063">
        <v>29639</v>
      </c>
      <c r="I32" s="1064">
        <v>41.03192402469751</v>
      </c>
      <c r="J32" s="1064">
        <v>31.333681973076153</v>
      </c>
      <c r="K32" s="868"/>
      <c r="L32" s="866"/>
      <c r="N32" s="1472"/>
      <c r="O32" s="1472"/>
      <c r="P32" s="1472"/>
      <c r="Q32" s="1472"/>
      <c r="R32" s="1472"/>
      <c r="S32" s="1355"/>
      <c r="T32" s="1357"/>
      <c r="U32" s="1472"/>
      <c r="V32" s="1472"/>
      <c r="W32" s="1472"/>
      <c r="X32" s="1472"/>
      <c r="Y32" s="1472"/>
      <c r="Z32" s="1472"/>
      <c r="AA32" s="1472"/>
      <c r="AB32" s="1472"/>
      <c r="AC32" s="1472"/>
    </row>
    <row r="33" spans="1:31" s="869" customFormat="1" ht="17.25" customHeight="1" x14ac:dyDescent="0.2">
      <c r="A33" s="866"/>
      <c r="B33" s="867"/>
      <c r="C33" s="872" t="s">
        <v>364</v>
      </c>
      <c r="D33" s="874"/>
      <c r="E33" s="874"/>
      <c r="F33" s="1069">
        <v>986</v>
      </c>
      <c r="G33" s="1070">
        <v>31.816715069377217</v>
      </c>
      <c r="H33" s="1063">
        <v>59588</v>
      </c>
      <c r="I33" s="1064">
        <v>75.146287328490715</v>
      </c>
      <c r="J33" s="1064">
        <v>29.250738403705267</v>
      </c>
      <c r="K33" s="868"/>
      <c r="L33" s="866">
        <v>607</v>
      </c>
      <c r="N33" s="1472"/>
      <c r="O33" s="1472"/>
      <c r="P33" s="1472"/>
      <c r="Q33" s="1472"/>
      <c r="R33" s="1472"/>
      <c r="S33" s="1355"/>
      <c r="T33" s="1357"/>
      <c r="U33" s="1472"/>
      <c r="V33" s="1472"/>
      <c r="W33" s="1472"/>
      <c r="X33" s="1472"/>
      <c r="Y33" s="1472"/>
      <c r="Z33" s="1472"/>
      <c r="AA33" s="1472"/>
      <c r="AB33" s="1472"/>
      <c r="AC33" s="1472"/>
    </row>
    <row r="34" spans="1:31" s="869" customFormat="1" ht="17.25" customHeight="1" x14ac:dyDescent="0.2">
      <c r="A34" s="866"/>
      <c r="B34" s="867"/>
      <c r="C34" s="872" t="s">
        <v>365</v>
      </c>
      <c r="D34" s="875"/>
      <c r="E34" s="875"/>
      <c r="F34" s="1069">
        <v>705</v>
      </c>
      <c r="G34" s="1070">
        <v>12.591534202536167</v>
      </c>
      <c r="H34" s="1063">
        <v>3063</v>
      </c>
      <c r="I34" s="1064">
        <v>14.874708624708624</v>
      </c>
      <c r="J34" s="1064">
        <v>26.413320274240935</v>
      </c>
      <c r="K34" s="868"/>
      <c r="L34" s="866"/>
      <c r="N34" s="1472"/>
      <c r="O34" s="1472"/>
      <c r="P34" s="1472"/>
      <c r="Q34" s="1472"/>
      <c r="R34" s="1472"/>
      <c r="S34" s="1355"/>
      <c r="T34" s="1357"/>
      <c r="U34" s="1472"/>
      <c r="V34" s="1472"/>
      <c r="W34" s="1472"/>
      <c r="X34" s="1472"/>
      <c r="Y34" s="1472"/>
      <c r="Z34" s="1472"/>
      <c r="AA34" s="1472"/>
      <c r="AB34" s="1472"/>
      <c r="AC34" s="1472"/>
    </row>
    <row r="35" spans="1:31" s="869" customFormat="1" ht="17.25" customHeight="1" x14ac:dyDescent="0.2">
      <c r="A35" s="866"/>
      <c r="B35" s="867"/>
      <c r="C35" s="855" t="s">
        <v>464</v>
      </c>
      <c r="D35" s="876"/>
      <c r="E35" s="876"/>
      <c r="F35" s="1069">
        <v>5355</v>
      </c>
      <c r="G35" s="1070">
        <v>28.351334180432019</v>
      </c>
      <c r="H35" s="1063">
        <v>43173</v>
      </c>
      <c r="I35" s="1064">
        <v>35.368860852824312</v>
      </c>
      <c r="J35" s="1064">
        <v>32.199939777175665</v>
      </c>
      <c r="K35" s="868"/>
      <c r="L35" s="866"/>
      <c r="N35" s="1472"/>
      <c r="O35" s="1472"/>
      <c r="P35" s="1472"/>
      <c r="Q35" s="1472"/>
      <c r="R35" s="1472"/>
      <c r="S35" s="1355"/>
      <c r="T35" s="1357"/>
      <c r="U35" s="1472"/>
      <c r="V35" s="1472"/>
      <c r="W35" s="1472"/>
      <c r="X35" s="1472"/>
      <c r="Y35" s="1472"/>
      <c r="Z35" s="1472"/>
      <c r="AA35" s="1472"/>
      <c r="AB35" s="1472"/>
      <c r="AC35" s="1472"/>
    </row>
    <row r="36" spans="1:31" s="869" customFormat="1" ht="17.25" customHeight="1" x14ac:dyDescent="0.2">
      <c r="A36" s="866"/>
      <c r="B36" s="867"/>
      <c r="C36" s="855" t="s">
        <v>465</v>
      </c>
      <c r="D36" s="860"/>
      <c r="E36" s="860"/>
      <c r="F36" s="1069">
        <v>1416</v>
      </c>
      <c r="G36" s="1070">
        <v>21.223021582733814</v>
      </c>
      <c r="H36" s="1063">
        <v>67427</v>
      </c>
      <c r="I36" s="1064">
        <v>26.836510103442375</v>
      </c>
      <c r="J36" s="1064">
        <v>29.070283417622026</v>
      </c>
      <c r="K36" s="868"/>
      <c r="L36" s="866"/>
      <c r="N36" s="1472"/>
      <c r="O36" s="1472"/>
      <c r="P36" s="1472"/>
      <c r="Q36" s="1472"/>
      <c r="R36" s="1472"/>
      <c r="S36" s="1355"/>
      <c r="T36" s="1357"/>
      <c r="U36" s="1472"/>
      <c r="V36" s="1472"/>
      <c r="W36" s="1472"/>
      <c r="X36" s="1472"/>
      <c r="Y36" s="1472"/>
      <c r="Z36" s="1472"/>
      <c r="AA36" s="1472"/>
      <c r="AB36" s="1472"/>
      <c r="AC36" s="1472"/>
    </row>
    <row r="37" spans="1:31" s="869" customFormat="1" ht="17.25" customHeight="1" x14ac:dyDescent="0.2">
      <c r="A37" s="866"/>
      <c r="B37" s="867"/>
      <c r="C37" s="855" t="s">
        <v>466</v>
      </c>
      <c r="D37" s="411"/>
      <c r="E37" s="860"/>
      <c r="F37" s="1069">
        <v>175</v>
      </c>
      <c r="G37" s="1070">
        <v>29.36241610738255</v>
      </c>
      <c r="H37" s="1063">
        <v>2812</v>
      </c>
      <c r="I37" s="1064">
        <v>26.202012672381663</v>
      </c>
      <c r="J37" s="1064">
        <v>50.698790896159338</v>
      </c>
      <c r="K37" s="868"/>
      <c r="L37" s="866"/>
      <c r="M37" s="1073"/>
      <c r="N37" s="1472"/>
      <c r="O37" s="1472"/>
      <c r="P37" s="1472"/>
      <c r="Q37" s="1472"/>
      <c r="R37" s="1472"/>
      <c r="S37" s="1355"/>
      <c r="T37" s="1357"/>
      <c r="U37" s="1472"/>
      <c r="V37" s="1472"/>
      <c r="W37" s="1472"/>
      <c r="X37" s="1472"/>
      <c r="Y37" s="1472"/>
      <c r="Z37" s="1472"/>
      <c r="AA37" s="1472"/>
      <c r="AB37" s="1472"/>
      <c r="AC37" s="1472"/>
      <c r="AD37" s="1073"/>
      <c r="AE37" s="1073"/>
    </row>
    <row r="38" spans="1:31" s="869" customFormat="1" ht="17.25" customHeight="1" x14ac:dyDescent="0.2">
      <c r="A38" s="866"/>
      <c r="B38" s="867"/>
      <c r="C38" s="872" t="s">
        <v>366</v>
      </c>
      <c r="D38" s="858"/>
      <c r="E38" s="858"/>
      <c r="F38" s="1069">
        <v>912</v>
      </c>
      <c r="G38" s="1070">
        <v>26.327944572748269</v>
      </c>
      <c r="H38" s="1063">
        <v>15326</v>
      </c>
      <c r="I38" s="1064">
        <v>28.541100227196541</v>
      </c>
      <c r="J38" s="1064">
        <v>23.708795510896273</v>
      </c>
      <c r="K38" s="868"/>
      <c r="L38" s="866"/>
      <c r="M38" s="1073"/>
      <c r="N38" s="1472"/>
      <c r="O38" s="1472"/>
      <c r="P38" s="1472"/>
      <c r="Q38" s="1472"/>
      <c r="R38" s="1472"/>
      <c r="S38" s="1355"/>
      <c r="T38" s="1357"/>
      <c r="U38" s="1472"/>
      <c r="V38" s="1472"/>
      <c r="W38" s="1472"/>
      <c r="X38" s="1472"/>
      <c r="Y38" s="1472"/>
      <c r="Z38" s="1472"/>
      <c r="AA38" s="1472"/>
      <c r="AB38" s="1472"/>
      <c r="AC38" s="1472"/>
      <c r="AD38" s="1073"/>
      <c r="AE38" s="1073"/>
    </row>
    <row r="39" spans="1:31" s="869" customFormat="1" ht="17.25" customHeight="1" x14ac:dyDescent="0.2">
      <c r="A39" s="866"/>
      <c r="B39" s="867"/>
      <c r="C39" s="872" t="s">
        <v>367</v>
      </c>
      <c r="D39" s="858"/>
      <c r="E39" s="858"/>
      <c r="F39" s="1069">
        <v>3358</v>
      </c>
      <c r="G39" s="1070">
        <v>24.130497269330267</v>
      </c>
      <c r="H39" s="1063">
        <v>78515</v>
      </c>
      <c r="I39" s="1064">
        <v>32.825643426927769</v>
      </c>
      <c r="J39" s="1064">
        <v>23.710195504043696</v>
      </c>
      <c r="K39" s="868"/>
      <c r="L39" s="866"/>
      <c r="M39" s="1073"/>
      <c r="N39" s="1472"/>
      <c r="O39" s="1472"/>
      <c r="P39" s="1472"/>
      <c r="Q39" s="1472"/>
      <c r="R39" s="1472"/>
      <c r="S39" s="1355"/>
      <c r="T39" s="1357"/>
      <c r="U39" s="1472"/>
      <c r="V39" s="1472"/>
      <c r="W39" s="1472"/>
      <c r="X39" s="1472"/>
      <c r="Y39" s="1472"/>
      <c r="Z39" s="1472"/>
      <c r="AA39" s="1472"/>
      <c r="AB39" s="1472"/>
      <c r="AC39" s="1472"/>
      <c r="AD39" s="1073"/>
      <c r="AE39" s="1073"/>
    </row>
    <row r="40" spans="1:31" s="869" customFormat="1" ht="17.25" customHeight="1" x14ac:dyDescent="0.2">
      <c r="A40" s="866"/>
      <c r="B40" s="867"/>
      <c r="C40" s="872" t="s">
        <v>467</v>
      </c>
      <c r="D40" s="856"/>
      <c r="E40" s="856"/>
      <c r="F40" s="1069">
        <v>402</v>
      </c>
      <c r="G40" s="1070">
        <v>14.602252088630586</v>
      </c>
      <c r="H40" s="1063">
        <v>4912</v>
      </c>
      <c r="I40" s="1064">
        <v>22.494962447334675</v>
      </c>
      <c r="J40" s="1064">
        <v>21.812092833876253</v>
      </c>
      <c r="K40" s="868"/>
      <c r="L40" s="866"/>
      <c r="M40" s="1073"/>
      <c r="N40" s="1472"/>
      <c r="O40" s="1472"/>
      <c r="P40" s="1472"/>
      <c r="Q40" s="1472"/>
      <c r="R40" s="1472"/>
      <c r="S40" s="1355"/>
      <c r="T40" s="1357"/>
      <c r="U40" s="1472"/>
      <c r="V40" s="1472"/>
      <c r="W40" s="1472"/>
      <c r="X40" s="1472"/>
      <c r="Y40" s="1472"/>
      <c r="Z40" s="1472"/>
      <c r="AA40" s="1472"/>
      <c r="AB40" s="1472"/>
      <c r="AC40" s="1472"/>
      <c r="AD40" s="1073"/>
      <c r="AE40" s="1073"/>
    </row>
    <row r="41" spans="1:31" s="869" customFormat="1" ht="17.25" customHeight="1" x14ac:dyDescent="0.2">
      <c r="A41" s="866"/>
      <c r="B41" s="867"/>
      <c r="C41" s="872" t="s">
        <v>368</v>
      </c>
      <c r="D41" s="856"/>
      <c r="E41" s="856"/>
      <c r="F41" s="1069">
        <v>1920</v>
      </c>
      <c r="G41" s="1070">
        <v>15.253833320092159</v>
      </c>
      <c r="H41" s="1063">
        <v>14859</v>
      </c>
      <c r="I41" s="1064">
        <v>21.713525835866264</v>
      </c>
      <c r="J41" s="1064">
        <v>26.275725149740893</v>
      </c>
      <c r="K41" s="868"/>
      <c r="L41" s="866"/>
      <c r="M41" s="1073"/>
      <c r="N41" s="1473"/>
      <c r="O41" s="1473"/>
      <c r="P41" s="1473"/>
      <c r="Q41" s="1472"/>
      <c r="R41" s="1472"/>
      <c r="S41" s="1355"/>
      <c r="T41" s="1357"/>
      <c r="U41" s="1472"/>
      <c r="V41" s="1472"/>
      <c r="W41" s="1472"/>
      <c r="X41" s="1472"/>
      <c r="Y41" s="1472"/>
      <c r="Z41" s="1472"/>
      <c r="AA41" s="1472"/>
      <c r="AB41" s="1472"/>
      <c r="AC41" s="1472"/>
      <c r="AD41" s="1073"/>
      <c r="AE41" s="1073"/>
    </row>
    <row r="42" spans="1:31" s="586" customFormat="1" ht="17.25" customHeight="1" x14ac:dyDescent="0.2">
      <c r="A42" s="866"/>
      <c r="B42" s="867"/>
      <c r="C42" s="872" t="s">
        <v>404</v>
      </c>
      <c r="D42" s="856"/>
      <c r="E42" s="856"/>
      <c r="F42" s="1074">
        <v>1</v>
      </c>
      <c r="G42" s="1070">
        <v>7.6923076923076925</v>
      </c>
      <c r="H42" s="1063">
        <v>8</v>
      </c>
      <c r="I42" s="1064">
        <v>8.791208791208792</v>
      </c>
      <c r="J42" s="1064">
        <v>8.625</v>
      </c>
      <c r="K42" s="868"/>
      <c r="L42" s="866"/>
      <c r="M42" s="1075"/>
      <c r="N42" s="591"/>
      <c r="O42" s="591"/>
      <c r="P42" s="591"/>
      <c r="Q42" s="1473"/>
      <c r="R42" s="1473"/>
      <c r="S42" s="1355"/>
      <c r="T42" s="1357"/>
      <c r="U42" s="1473"/>
      <c r="V42" s="1473"/>
      <c r="W42" s="1473"/>
      <c r="X42" s="1473"/>
      <c r="Y42" s="1473"/>
      <c r="Z42" s="1473"/>
      <c r="AA42" s="1473"/>
      <c r="AB42" s="1473"/>
      <c r="AC42" s="1473"/>
      <c r="AD42" s="1075"/>
      <c r="AE42" s="1075"/>
    </row>
    <row r="43" spans="1:31" s="437" customFormat="1" ht="13.5" customHeight="1" x14ac:dyDescent="0.2">
      <c r="A43" s="584"/>
      <c r="B43" s="585"/>
      <c r="C43" s="595" t="s">
        <v>479</v>
      </c>
      <c r="D43" s="596"/>
      <c r="E43" s="596"/>
      <c r="F43" s="1076"/>
      <c r="G43" s="1076"/>
      <c r="H43" s="1076"/>
      <c r="I43" s="1076"/>
      <c r="J43" s="1077"/>
      <c r="K43" s="1078"/>
      <c r="L43" s="584"/>
      <c r="M43" s="590"/>
      <c r="N43" s="591"/>
      <c r="O43" s="591"/>
      <c r="P43" s="591"/>
      <c r="Q43" s="591"/>
      <c r="R43" s="591"/>
      <c r="S43" s="591"/>
      <c r="T43" s="591"/>
      <c r="U43" s="591"/>
      <c r="V43" s="591"/>
      <c r="W43" s="591"/>
      <c r="X43" s="591"/>
      <c r="Y43" s="591"/>
      <c r="Z43" s="591"/>
      <c r="AA43" s="591"/>
      <c r="AB43" s="591"/>
      <c r="AC43" s="591"/>
      <c r="AD43" s="590"/>
      <c r="AE43" s="590"/>
    </row>
    <row r="44" spans="1:31" ht="39" customHeight="1" x14ac:dyDescent="0.2">
      <c r="A44" s="406"/>
      <c r="B44" s="469"/>
      <c r="C44" s="1627" t="s">
        <v>468</v>
      </c>
      <c r="D44" s="1627"/>
      <c r="E44" s="1627"/>
      <c r="F44" s="1627"/>
      <c r="G44" s="1627"/>
      <c r="H44" s="1627"/>
      <c r="I44" s="1627"/>
      <c r="J44" s="1627"/>
      <c r="K44" s="1627"/>
      <c r="L44" s="152"/>
      <c r="M44" s="153"/>
      <c r="N44" s="153"/>
      <c r="O44" s="153"/>
      <c r="P44" s="153"/>
      <c r="Q44" s="153"/>
      <c r="R44" s="153"/>
      <c r="S44" s="1079"/>
      <c r="W44" s="1474"/>
      <c r="AD44" s="433"/>
      <c r="AE44" s="433"/>
    </row>
    <row r="45" spans="1:31" s="437" customFormat="1" ht="13.5" customHeight="1" x14ac:dyDescent="0.2">
      <c r="A45" s="434"/>
      <c r="B45" s="589">
        <v>12</v>
      </c>
      <c r="C45" s="1638">
        <v>42795</v>
      </c>
      <c r="D45" s="1638"/>
      <c r="E45" s="1047"/>
      <c r="F45" s="152"/>
      <c r="G45" s="152"/>
      <c r="H45" s="152"/>
      <c r="I45" s="152"/>
      <c r="J45" s="152"/>
      <c r="K45" s="588"/>
      <c r="L45" s="434"/>
      <c r="M45" s="590"/>
      <c r="N45" s="591"/>
      <c r="O45" s="591"/>
      <c r="P45" s="591"/>
      <c r="Q45" s="591"/>
      <c r="R45" s="591"/>
      <c r="S45" s="591"/>
      <c r="T45" s="591"/>
      <c r="U45" s="591"/>
      <c r="V45" s="591"/>
      <c r="W45" s="591"/>
      <c r="X45" s="591"/>
      <c r="Y45" s="591"/>
      <c r="Z45" s="591"/>
      <c r="AA45" s="591"/>
      <c r="AB45" s="591"/>
      <c r="AC45" s="591"/>
      <c r="AD45" s="590"/>
      <c r="AE45" s="590"/>
    </row>
    <row r="46" spans="1:31" x14ac:dyDescent="0.2">
      <c r="A46" s="590"/>
      <c r="B46" s="591"/>
      <c r="C46" s="592"/>
      <c r="D46" s="153"/>
      <c r="E46" s="153"/>
      <c r="F46" s="153"/>
      <c r="G46" s="153"/>
      <c r="H46" s="153"/>
      <c r="I46" s="153"/>
      <c r="J46" s="153"/>
      <c r="K46" s="593"/>
      <c r="L46" s="590"/>
      <c r="M46" s="1080"/>
      <c r="AD46" s="433"/>
      <c r="AE46" s="433"/>
    </row>
    <row r="47" spans="1:31" x14ac:dyDescent="0.2">
      <c r="A47" s="433"/>
      <c r="B47" s="433"/>
      <c r="C47" s="433"/>
      <c r="D47" s="433"/>
      <c r="E47" s="433"/>
      <c r="F47" s="1081"/>
      <c r="G47" s="1081"/>
      <c r="H47" s="1081"/>
      <c r="I47" s="1081"/>
      <c r="J47" s="1082"/>
      <c r="K47" s="1080"/>
      <c r="L47" s="1083"/>
      <c r="M47" s="1080"/>
      <c r="AD47" s="433"/>
      <c r="AE47" s="433"/>
    </row>
    <row r="48" spans="1:31" x14ac:dyDescent="0.2">
      <c r="J48" s="1080"/>
      <c r="K48" s="1080"/>
      <c r="L48" s="1080"/>
      <c r="M48" s="1080"/>
      <c r="N48" s="1475"/>
      <c r="AD48" s="433"/>
      <c r="AE48" s="433"/>
    </row>
    <row r="49" spans="7:31" x14ac:dyDescent="0.2">
      <c r="J49" s="1080"/>
      <c r="K49" s="1080"/>
      <c r="L49" s="1080"/>
      <c r="M49" s="1080"/>
      <c r="AD49" s="433"/>
      <c r="AE49" s="433"/>
    </row>
    <row r="50" spans="7:31" x14ac:dyDescent="0.2">
      <c r="J50" s="1080"/>
      <c r="K50" s="1080"/>
      <c r="L50" s="1080"/>
      <c r="M50" s="1080"/>
      <c r="AD50" s="433"/>
      <c r="AE50" s="433"/>
    </row>
    <row r="51" spans="7:31" x14ac:dyDescent="0.2">
      <c r="J51" s="1080"/>
      <c r="K51" s="1080"/>
      <c r="L51" s="1080"/>
      <c r="M51" s="1080"/>
      <c r="AD51" s="433"/>
      <c r="AE51" s="433"/>
    </row>
    <row r="52" spans="7:31" x14ac:dyDescent="0.2">
      <c r="J52" s="1080"/>
      <c r="K52" s="1080"/>
      <c r="L52" s="1080"/>
      <c r="M52" s="1080"/>
    </row>
    <row r="53" spans="7:31" x14ac:dyDescent="0.2">
      <c r="J53" s="1080"/>
      <c r="K53" s="1080"/>
      <c r="L53" s="1080"/>
      <c r="M53" s="1080"/>
    </row>
    <row r="54" spans="7:31" x14ac:dyDescent="0.2">
      <c r="J54" s="1084"/>
      <c r="K54" s="1080"/>
      <c r="L54" s="1080"/>
      <c r="M54" s="1080"/>
    </row>
    <row r="55" spans="7:31" x14ac:dyDescent="0.2">
      <c r="J55" s="1080"/>
      <c r="K55" s="1080"/>
      <c r="L55" s="1080"/>
      <c r="M55" s="1080"/>
    </row>
    <row r="56" spans="7:31" x14ac:dyDescent="0.2">
      <c r="J56" s="1080"/>
      <c r="K56" s="1080"/>
      <c r="L56" s="1080"/>
      <c r="M56" s="1080"/>
    </row>
    <row r="57" spans="7:31" x14ac:dyDescent="0.2">
      <c r="J57" s="1080"/>
      <c r="K57" s="1080"/>
      <c r="L57" s="1080"/>
      <c r="M57" s="1080"/>
    </row>
    <row r="58" spans="7:31" x14ac:dyDescent="0.2">
      <c r="J58" s="1080"/>
      <c r="K58" s="1080"/>
      <c r="L58" s="1080"/>
    </row>
    <row r="64" spans="7:31" x14ac:dyDescent="0.2">
      <c r="G64" s="416"/>
    </row>
  </sheetData>
  <mergeCells count="13">
    <mergeCell ref="C1:D1"/>
    <mergeCell ref="J1:K1"/>
    <mergeCell ref="J2:J3"/>
    <mergeCell ref="C4:J4"/>
    <mergeCell ref="C6:D7"/>
    <mergeCell ref="F6:G6"/>
    <mergeCell ref="H6:I6"/>
    <mergeCell ref="J6:J7"/>
    <mergeCell ref="S5:S6"/>
    <mergeCell ref="W7:Y7"/>
    <mergeCell ref="C8:D8"/>
    <mergeCell ref="C44:K44"/>
    <mergeCell ref="C45:D4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80"/>
  </sheetPr>
  <dimension ref="A1:W79"/>
  <sheetViews>
    <sheetView zoomScaleNormal="100" workbookViewId="0"/>
  </sheetViews>
  <sheetFormatPr defaultRowHeight="12.75" x14ac:dyDescent="0.2"/>
  <cols>
    <col min="1" max="1" width="1" style="174" customWidth="1"/>
    <col min="2" max="2" width="2.42578125" style="174" customWidth="1"/>
    <col min="3" max="3" width="2" style="174" customWidth="1"/>
    <col min="4" max="4" width="22.5703125" style="174" customWidth="1"/>
    <col min="5" max="13" width="8" style="174" customWidth="1"/>
    <col min="14" max="14" width="2.5703125" style="174" customWidth="1"/>
    <col min="15" max="15" width="1" style="174" customWidth="1"/>
    <col min="16" max="16" width="8.140625" style="174" customWidth="1"/>
    <col min="17" max="16384" width="9.140625" style="174"/>
  </cols>
  <sheetData>
    <row r="1" spans="1:23" ht="13.5" customHeight="1" x14ac:dyDescent="0.2">
      <c r="A1" s="173"/>
      <c r="B1" s="1656" t="s">
        <v>386</v>
      </c>
      <c r="C1" s="1656"/>
      <c r="D1" s="1656"/>
      <c r="E1" s="1656"/>
      <c r="F1" s="1656"/>
      <c r="G1" s="234"/>
      <c r="H1" s="234"/>
      <c r="I1" s="234"/>
      <c r="J1" s="234"/>
      <c r="K1" s="234"/>
      <c r="L1" s="234"/>
      <c r="M1" s="234"/>
      <c r="N1" s="234"/>
      <c r="O1" s="1358"/>
    </row>
    <row r="2" spans="1:23" ht="6" customHeight="1" x14ac:dyDescent="0.2">
      <c r="A2" s="173"/>
      <c r="B2" s="171"/>
      <c r="C2" s="171"/>
      <c r="D2" s="171"/>
      <c r="E2" s="171"/>
      <c r="F2" s="171"/>
      <c r="G2" s="171"/>
      <c r="H2" s="171"/>
      <c r="I2" s="171"/>
      <c r="J2" s="171"/>
      <c r="K2" s="171"/>
      <c r="L2" s="171"/>
      <c r="M2" s="171"/>
      <c r="N2" s="235"/>
      <c r="O2" s="1358"/>
    </row>
    <row r="3" spans="1:23" ht="19.5" customHeight="1" thickBot="1" x14ac:dyDescent="0.25">
      <c r="A3" s="173"/>
      <c r="B3" s="175"/>
      <c r="C3" s="175"/>
      <c r="D3" s="175"/>
      <c r="E3" s="175"/>
      <c r="F3" s="175"/>
      <c r="G3" s="175"/>
      <c r="H3" s="175"/>
      <c r="I3" s="175"/>
      <c r="J3" s="175"/>
      <c r="K3" s="175"/>
      <c r="L3" s="175"/>
      <c r="M3" s="1360" t="s">
        <v>70</v>
      </c>
      <c r="N3" s="236"/>
      <c r="O3" s="1358"/>
    </row>
    <row r="4" spans="1:23" s="1364" customFormat="1" ht="13.5" customHeight="1" thickBot="1" x14ac:dyDescent="0.25">
      <c r="A4" s="1361"/>
      <c r="B4" s="1362"/>
      <c r="C4" s="1093" t="s">
        <v>560</v>
      </c>
      <c r="D4" s="1094"/>
      <c r="E4" s="1094"/>
      <c r="F4" s="1094"/>
      <c r="G4" s="1094"/>
      <c r="H4" s="1094"/>
      <c r="I4" s="1094"/>
      <c r="J4" s="1094"/>
      <c r="K4" s="1094"/>
      <c r="L4" s="1094"/>
      <c r="M4" s="395"/>
      <c r="N4" s="236"/>
      <c r="O4" s="1363"/>
    </row>
    <row r="5" spans="1:23" s="1369" customFormat="1" ht="4.5" customHeight="1" x14ac:dyDescent="0.2">
      <c r="A5" s="1366"/>
      <c r="B5" s="205"/>
      <c r="C5" s="1367"/>
      <c r="D5" s="1367"/>
      <c r="E5" s="1367"/>
      <c r="F5" s="1367"/>
      <c r="G5" s="1367"/>
      <c r="H5" s="1367"/>
      <c r="I5" s="1367"/>
      <c r="J5" s="1367"/>
      <c r="K5" s="1367"/>
      <c r="L5" s="1367"/>
      <c r="M5" s="1367"/>
      <c r="N5" s="236"/>
      <c r="O5" s="1368"/>
    </row>
    <row r="6" spans="1:23" s="1369" customFormat="1" ht="13.5" customHeight="1" x14ac:dyDescent="0.2">
      <c r="A6" s="1366"/>
      <c r="B6" s="205"/>
      <c r="C6" s="1370"/>
      <c r="D6" s="1370"/>
      <c r="E6" s="1371">
        <v>2007</v>
      </c>
      <c r="F6" s="1371">
        <v>2008</v>
      </c>
      <c r="G6" s="1371">
        <v>2009</v>
      </c>
      <c r="H6" s="1371">
        <v>2010</v>
      </c>
      <c r="I6" s="1371">
        <v>2011</v>
      </c>
      <c r="J6" s="1371">
        <v>2012</v>
      </c>
      <c r="K6" s="1371">
        <v>2013</v>
      </c>
      <c r="L6" s="1371">
        <v>2014</v>
      </c>
      <c r="M6" s="1371">
        <v>2015</v>
      </c>
      <c r="N6" s="236"/>
      <c r="O6" s="1368"/>
      <c r="P6" s="174"/>
    </row>
    <row r="7" spans="1:23" s="1369" customFormat="1" ht="3" customHeight="1" x14ac:dyDescent="0.2">
      <c r="A7" s="1366"/>
      <c r="B7" s="205"/>
      <c r="C7" s="1370"/>
      <c r="D7" s="1370"/>
      <c r="E7" s="1372"/>
      <c r="F7" s="1372"/>
      <c r="G7" s="1373"/>
      <c r="H7" s="1373"/>
      <c r="I7" s="1374"/>
      <c r="J7" s="1375"/>
      <c r="K7" s="1375"/>
      <c r="L7" s="1375"/>
      <c r="M7" s="1375"/>
      <c r="N7" s="236"/>
      <c r="O7" s="1368"/>
      <c r="P7" s="174"/>
    </row>
    <row r="8" spans="1:23" s="1383" customFormat="1" ht="12.75" customHeight="1" x14ac:dyDescent="0.2">
      <c r="A8" s="1376"/>
      <c r="B8" s="1377"/>
      <c r="C8" s="1378" t="s">
        <v>390</v>
      </c>
      <c r="D8" s="1379"/>
      <c r="E8" s="1380">
        <v>341720</v>
      </c>
      <c r="F8" s="1380">
        <v>343663</v>
      </c>
      <c r="G8" s="1380">
        <v>336378</v>
      </c>
      <c r="H8" s="1380">
        <v>283311</v>
      </c>
      <c r="I8" s="1380">
        <v>281015</v>
      </c>
      <c r="J8" s="1380">
        <v>268026</v>
      </c>
      <c r="K8" s="1380">
        <v>265860</v>
      </c>
      <c r="L8" s="1380">
        <v>270181</v>
      </c>
      <c r="M8" s="1380">
        <v>273060</v>
      </c>
      <c r="N8" s="1381"/>
      <c r="O8" s="1382"/>
      <c r="P8" s="1369"/>
      <c r="Q8" s="1369"/>
      <c r="R8" s="1369"/>
      <c r="S8" s="1369"/>
      <c r="T8" s="1369"/>
      <c r="U8" s="1369"/>
      <c r="V8" s="1369"/>
      <c r="W8" s="1369"/>
    </row>
    <row r="9" spans="1:23" s="1383" customFormat="1" ht="12.75" customHeight="1" x14ac:dyDescent="0.2">
      <c r="A9" s="1376"/>
      <c r="B9" s="1377"/>
      <c r="C9" s="1378" t="s">
        <v>391</v>
      </c>
      <c r="D9" s="1379"/>
      <c r="E9" s="1380">
        <v>397332</v>
      </c>
      <c r="F9" s="1380">
        <v>400210</v>
      </c>
      <c r="G9" s="1380">
        <v>390129</v>
      </c>
      <c r="H9" s="1380">
        <v>337570</v>
      </c>
      <c r="I9" s="1380">
        <v>334499</v>
      </c>
      <c r="J9" s="1380">
        <v>319177</v>
      </c>
      <c r="K9" s="1380">
        <v>315112</v>
      </c>
      <c r="L9" s="1380">
        <v>318886</v>
      </c>
      <c r="M9" s="1380">
        <v>321500</v>
      </c>
      <c r="N9" s="1384"/>
      <c r="O9" s="1382"/>
      <c r="P9" s="1369"/>
      <c r="Q9" s="1369"/>
      <c r="R9" s="1369"/>
      <c r="S9" s="1369"/>
      <c r="T9" s="1369"/>
      <c r="U9" s="1369"/>
      <c r="V9" s="1369"/>
      <c r="W9" s="1369"/>
    </row>
    <row r="10" spans="1:23" s="1383" customFormat="1" ht="12.75" customHeight="1" x14ac:dyDescent="0.2">
      <c r="A10" s="1376"/>
      <c r="B10" s="1377"/>
      <c r="C10" s="1378" t="s">
        <v>561</v>
      </c>
      <c r="D10" s="1379"/>
      <c r="E10" s="1380">
        <v>3094177</v>
      </c>
      <c r="F10" s="1380">
        <v>3138017</v>
      </c>
      <c r="G10" s="1380">
        <v>2998781</v>
      </c>
      <c r="H10" s="1380">
        <v>2779077</v>
      </c>
      <c r="I10" s="1380">
        <v>2735237</v>
      </c>
      <c r="J10" s="1380">
        <v>2559732</v>
      </c>
      <c r="K10" s="1380">
        <v>2555676</v>
      </c>
      <c r="L10" s="1380">
        <v>2636881</v>
      </c>
      <c r="M10" s="1380">
        <v>2716011</v>
      </c>
      <c r="N10" s="1384"/>
      <c r="O10" s="1382"/>
      <c r="P10" s="1385"/>
      <c r="Q10" s="1385"/>
      <c r="R10" s="1385"/>
      <c r="S10" s="1385"/>
      <c r="T10" s="1385"/>
      <c r="U10" s="1385"/>
      <c r="V10" s="1385"/>
      <c r="W10" s="1385"/>
    </row>
    <row r="11" spans="1:23" s="1383" customFormat="1" ht="12.75" customHeight="1" x14ac:dyDescent="0.2">
      <c r="A11" s="1376"/>
      <c r="B11" s="1377"/>
      <c r="C11" s="1378" t="s">
        <v>562</v>
      </c>
      <c r="D11" s="1379"/>
      <c r="E11" s="1380">
        <v>2848902</v>
      </c>
      <c r="F11" s="1380">
        <v>2894365</v>
      </c>
      <c r="G11" s="1380">
        <v>2759400</v>
      </c>
      <c r="H11" s="1380">
        <v>2599509</v>
      </c>
      <c r="I11" s="1380">
        <v>2553741</v>
      </c>
      <c r="J11" s="1380">
        <v>2387386</v>
      </c>
      <c r="K11" s="1380">
        <v>2384121</v>
      </c>
      <c r="L11" s="1380">
        <v>2458163</v>
      </c>
      <c r="M11" s="1380">
        <v>2537653</v>
      </c>
      <c r="N11" s="1384"/>
      <c r="O11" s="1382"/>
      <c r="P11" s="1385"/>
      <c r="Q11" s="1385"/>
      <c r="R11" s="1385"/>
      <c r="S11" s="1385"/>
      <c r="T11" s="1385"/>
      <c r="U11" s="1385"/>
      <c r="V11" s="1385"/>
      <c r="W11" s="1385"/>
    </row>
    <row r="12" spans="1:23" s="1391" customFormat="1" ht="12.75" customHeight="1" x14ac:dyDescent="0.2">
      <c r="A12" s="1386"/>
      <c r="B12" s="1387"/>
      <c r="C12" s="1378" t="s">
        <v>563</v>
      </c>
      <c r="D12" s="1379"/>
      <c r="E12" s="1388"/>
      <c r="F12" s="1388"/>
      <c r="G12" s="1388"/>
      <c r="H12" s="1388"/>
      <c r="I12" s="1388"/>
      <c r="J12" s="1388"/>
      <c r="K12" s="1388"/>
      <c r="L12" s="1388"/>
      <c r="M12" s="1388"/>
      <c r="N12" s="1389"/>
      <c r="O12" s="1390"/>
      <c r="P12" s="1385"/>
      <c r="Q12" s="1385"/>
      <c r="R12" s="1385"/>
      <c r="S12" s="1385"/>
      <c r="T12" s="1385"/>
      <c r="U12" s="1385"/>
      <c r="V12" s="1385"/>
      <c r="W12" s="1385"/>
    </row>
    <row r="13" spans="1:23" s="1391" customFormat="1" ht="12" customHeight="1" x14ac:dyDescent="0.2">
      <c r="A13" s="1386"/>
      <c r="B13" s="1387"/>
      <c r="C13" s="1390"/>
      <c r="D13" s="1392" t="s">
        <v>564</v>
      </c>
      <c r="E13" s="1388">
        <v>808.47849558853909</v>
      </c>
      <c r="F13" s="1388">
        <v>846.1337237422581</v>
      </c>
      <c r="G13" s="1388">
        <v>870.33975224698497</v>
      </c>
      <c r="H13" s="1388">
        <v>900.03881579759502</v>
      </c>
      <c r="I13" s="1388">
        <v>906.10728754671709</v>
      </c>
      <c r="J13" s="1388">
        <v>915.01247006081212</v>
      </c>
      <c r="K13" s="1388">
        <v>912.18298170177309</v>
      </c>
      <c r="L13" s="1388">
        <v>909.49144915721399</v>
      </c>
      <c r="M13" s="1388">
        <v>913.92544791377406</v>
      </c>
      <c r="N13" s="1384"/>
      <c r="O13" s="1390"/>
      <c r="P13" s="1385"/>
      <c r="Q13" s="1385"/>
      <c r="R13" s="1385"/>
      <c r="S13" s="1385"/>
      <c r="T13" s="1385"/>
      <c r="U13" s="1385"/>
      <c r="V13" s="1385"/>
      <c r="W13" s="1385"/>
    </row>
    <row r="14" spans="1:23" s="1391" customFormat="1" ht="11.25" customHeight="1" x14ac:dyDescent="0.2">
      <c r="A14" s="1386"/>
      <c r="B14" s="1387"/>
      <c r="C14" s="1390"/>
      <c r="D14" s="1393" t="s">
        <v>397</v>
      </c>
      <c r="E14" s="1388">
        <v>879.63837896457812</v>
      </c>
      <c r="F14" s="1388">
        <v>920.05051352871101</v>
      </c>
      <c r="G14" s="1388">
        <v>943.94497678600203</v>
      </c>
      <c r="H14" s="1388">
        <v>977.55570030800004</v>
      </c>
      <c r="I14" s="1388">
        <v>985.22802549054211</v>
      </c>
      <c r="J14" s="1388">
        <v>999.85354294571812</v>
      </c>
      <c r="K14" s="1388">
        <v>993.79266174939096</v>
      </c>
      <c r="L14" s="1388">
        <v>985.0215081163841</v>
      </c>
      <c r="M14" s="1388">
        <v>990.04668016967901</v>
      </c>
      <c r="N14" s="1384"/>
      <c r="O14" s="1390"/>
    </row>
    <row r="15" spans="1:23" s="1391" customFormat="1" ht="11.25" customHeight="1" x14ac:dyDescent="0.2">
      <c r="A15" s="1386"/>
      <c r="B15" s="1387"/>
      <c r="C15" s="1390"/>
      <c r="D15" s="1393" t="s">
        <v>398</v>
      </c>
      <c r="E15" s="1388">
        <v>714.62491977619004</v>
      </c>
      <c r="F15" s="1388">
        <v>749.7347664562111</v>
      </c>
      <c r="G15" s="1388">
        <v>775.50184381051599</v>
      </c>
      <c r="H15" s="1388">
        <v>801.81028727640103</v>
      </c>
      <c r="I15" s="1388">
        <v>808.37025244079109</v>
      </c>
      <c r="J15" s="1388">
        <v>814.53727639534998</v>
      </c>
      <c r="K15" s="1388">
        <v>816.21122210111105</v>
      </c>
      <c r="L15" s="1388">
        <v>820.25300466774809</v>
      </c>
      <c r="M15" s="1388">
        <v>824.99170229471508</v>
      </c>
      <c r="N15" s="1384"/>
      <c r="O15" s="1390"/>
      <c r="P15" s="1385"/>
      <c r="Q15" s="1385"/>
      <c r="R15" s="1385"/>
      <c r="S15" s="1385"/>
      <c r="T15" s="1385"/>
      <c r="U15" s="1385"/>
      <c r="V15" s="1385"/>
      <c r="W15" s="1385"/>
    </row>
    <row r="16" spans="1:23" s="1391" customFormat="1" ht="12" customHeight="1" x14ac:dyDescent="0.2">
      <c r="A16" s="1386"/>
      <c r="B16" s="1387"/>
      <c r="C16" s="1392"/>
      <c r="D16" s="1392" t="s">
        <v>565</v>
      </c>
      <c r="E16" s="1388">
        <v>583.36</v>
      </c>
      <c r="F16" s="1388">
        <v>600</v>
      </c>
      <c r="G16" s="1388">
        <v>615.5</v>
      </c>
      <c r="H16" s="1388">
        <v>634</v>
      </c>
      <c r="I16" s="1388">
        <v>641.92999999999995</v>
      </c>
      <c r="J16" s="1388">
        <v>641.92999999999995</v>
      </c>
      <c r="K16" s="1388">
        <v>641.92999999999995</v>
      </c>
      <c r="L16" s="1388">
        <v>641.92999999999995</v>
      </c>
      <c r="M16" s="1388">
        <v>650</v>
      </c>
      <c r="N16" s="1384"/>
      <c r="O16" s="1390"/>
      <c r="P16" s="1385"/>
      <c r="Q16" s="1385"/>
      <c r="R16" s="1385"/>
      <c r="S16" s="1385"/>
      <c r="T16" s="1385"/>
      <c r="U16" s="1385"/>
      <c r="V16" s="1385"/>
      <c r="W16" s="1385"/>
    </row>
    <row r="17" spans="1:23" s="1391" customFormat="1" ht="12" customHeight="1" x14ac:dyDescent="0.2">
      <c r="A17" s="1386"/>
      <c r="B17" s="1387"/>
      <c r="C17" s="1394" t="s">
        <v>566</v>
      </c>
      <c r="D17" s="1379"/>
      <c r="E17" s="1388"/>
      <c r="F17" s="1388"/>
      <c r="G17" s="1388"/>
      <c r="H17" s="1388"/>
      <c r="I17" s="1388"/>
      <c r="J17" s="1388"/>
      <c r="K17" s="1388"/>
      <c r="L17" s="1388"/>
      <c r="M17" s="1388"/>
      <c r="N17" s="1389"/>
      <c r="O17" s="1390"/>
      <c r="P17" s="1383"/>
      <c r="Q17" s="1383"/>
      <c r="R17" s="1383"/>
      <c r="S17" s="1383"/>
      <c r="T17" s="1383"/>
      <c r="U17" s="1383"/>
      <c r="V17" s="1383"/>
      <c r="W17" s="1383"/>
    </row>
    <row r="18" spans="1:23" s="1383" customFormat="1" ht="12" customHeight="1" x14ac:dyDescent="0.2">
      <c r="A18" s="1376"/>
      <c r="B18" s="1377"/>
      <c r="C18" s="1382"/>
      <c r="D18" s="1392" t="s">
        <v>567</v>
      </c>
      <c r="E18" s="1388">
        <v>965.24629620701603</v>
      </c>
      <c r="F18" s="1388">
        <v>1010.3760072203901</v>
      </c>
      <c r="G18" s="1388">
        <v>1036.4416794790202</v>
      </c>
      <c r="H18" s="1388">
        <v>1076.2614484440001</v>
      </c>
      <c r="I18" s="1388">
        <v>1084.5540077386001</v>
      </c>
      <c r="J18" s="1388">
        <v>1095.58619281857</v>
      </c>
      <c r="K18" s="1388">
        <v>1093.8178723953499</v>
      </c>
      <c r="L18" s="1388">
        <v>1093.20854089105</v>
      </c>
      <c r="M18" s="1395">
        <v>1096.65734127991</v>
      </c>
      <c r="N18" s="1384"/>
      <c r="O18" s="1382"/>
      <c r="P18" s="1385"/>
      <c r="Q18" s="1385"/>
      <c r="R18" s="1385"/>
      <c r="S18" s="1385"/>
      <c r="T18" s="1385"/>
      <c r="U18" s="1385"/>
      <c r="V18" s="1385"/>
      <c r="W18" s="1385"/>
    </row>
    <row r="19" spans="1:23" s="1383" customFormat="1" ht="11.25" customHeight="1" x14ac:dyDescent="0.2">
      <c r="A19" s="1376"/>
      <c r="B19" s="1377"/>
      <c r="C19" s="1382"/>
      <c r="D19" s="1393" t="s">
        <v>397</v>
      </c>
      <c r="E19" s="1388">
        <v>1068.2958486006801</v>
      </c>
      <c r="F19" s="1388">
        <v>1115.4109811926901</v>
      </c>
      <c r="G19" s="1388">
        <v>1141.5374774492002</v>
      </c>
      <c r="H19" s="1388">
        <v>1185.6883378426201</v>
      </c>
      <c r="I19" s="1388">
        <v>1196.1606364646002</v>
      </c>
      <c r="J19" s="1388">
        <v>1213.0207353340002</v>
      </c>
      <c r="K19" s="1388">
        <v>1209.2112926836</v>
      </c>
      <c r="L19" s="1388">
        <v>1203.3163954215399</v>
      </c>
      <c r="M19" s="1395">
        <v>1207.7620848918802</v>
      </c>
      <c r="N19" s="1384"/>
      <c r="O19" s="1382"/>
      <c r="P19" s="1385"/>
      <c r="Q19" s="1385"/>
      <c r="R19" s="1385"/>
      <c r="S19" s="1385"/>
      <c r="T19" s="1385"/>
      <c r="U19" s="1385"/>
      <c r="V19" s="1385"/>
      <c r="W19" s="1385"/>
    </row>
    <row r="20" spans="1:23" s="1383" customFormat="1" ht="11.25" customHeight="1" x14ac:dyDescent="0.2">
      <c r="A20" s="1376"/>
      <c r="B20" s="1377"/>
      <c r="C20" s="1382"/>
      <c r="D20" s="1393" t="s">
        <v>398</v>
      </c>
      <c r="E20" s="1388">
        <v>829.33307489243009</v>
      </c>
      <c r="F20" s="1388">
        <v>873.39411178432704</v>
      </c>
      <c r="G20" s="1388">
        <v>901.02920397370201</v>
      </c>
      <c r="H20" s="1388">
        <v>937.59691884936399</v>
      </c>
      <c r="I20" s="1388">
        <v>946.68748534099802</v>
      </c>
      <c r="J20" s="1388">
        <v>956.51135558425801</v>
      </c>
      <c r="K20" s="1388">
        <v>958.1169410237261</v>
      </c>
      <c r="L20" s="1388">
        <v>963.11657750883012</v>
      </c>
      <c r="M20" s="1395">
        <v>966.85175731037509</v>
      </c>
      <c r="N20" s="1384"/>
      <c r="O20" s="1382"/>
      <c r="P20" s="1391"/>
    </row>
    <row r="21" spans="1:23" s="1383" customFormat="1" ht="12" customHeight="1" x14ac:dyDescent="0.2">
      <c r="A21" s="1376"/>
      <c r="B21" s="1377"/>
      <c r="C21" s="1396"/>
      <c r="D21" s="1397" t="s">
        <v>568</v>
      </c>
      <c r="E21" s="1388">
        <v>693</v>
      </c>
      <c r="F21" s="1388">
        <v>721.82</v>
      </c>
      <c r="G21" s="1388">
        <v>740</v>
      </c>
      <c r="H21" s="1388">
        <v>768.375</v>
      </c>
      <c r="I21" s="1388">
        <v>776</v>
      </c>
      <c r="J21" s="1388">
        <v>783.62</v>
      </c>
      <c r="K21" s="1388">
        <v>785.45</v>
      </c>
      <c r="L21" s="1388">
        <v>786.99</v>
      </c>
      <c r="M21" s="1388">
        <v>790.03</v>
      </c>
      <c r="N21" s="1384"/>
      <c r="O21" s="1382"/>
      <c r="P21" s="1391"/>
    </row>
    <row r="22" spans="1:23" s="1383" customFormat="1" ht="12" customHeight="1" x14ac:dyDescent="0.2">
      <c r="A22" s="1376"/>
      <c r="B22" s="1377"/>
      <c r="C22" s="1378" t="s">
        <v>569</v>
      </c>
      <c r="D22" s="1398"/>
      <c r="E22" s="1380">
        <v>2153028</v>
      </c>
      <c r="F22" s="1380">
        <v>2171074</v>
      </c>
      <c r="G22" s="1380">
        <v>2082235</v>
      </c>
      <c r="H22" s="1380">
        <v>2073784</v>
      </c>
      <c r="I22" s="1380">
        <v>2038354</v>
      </c>
      <c r="J22" s="1380">
        <v>1910957</v>
      </c>
      <c r="K22" s="1380">
        <v>1890511</v>
      </c>
      <c r="L22" s="1380">
        <v>1928307</v>
      </c>
      <c r="M22" s="1380">
        <v>1991131</v>
      </c>
      <c r="N22" s="1384"/>
      <c r="O22" s="1382"/>
      <c r="P22" s="1391"/>
    </row>
    <row r="23" spans="1:23" s="1383" customFormat="1" ht="6.75" customHeight="1" thickBot="1" x14ac:dyDescent="0.25">
      <c r="A23" s="1376"/>
      <c r="B23" s="1377"/>
      <c r="C23" s="1396"/>
      <c r="D23" s="1398"/>
      <c r="E23" s="1399"/>
      <c r="F23" s="1399"/>
      <c r="G23" s="1399"/>
      <c r="H23" s="1399"/>
      <c r="I23" s="1399"/>
      <c r="J23" s="1399"/>
      <c r="K23" s="1399"/>
      <c r="L23" s="1399"/>
      <c r="M23" s="1360"/>
      <c r="N23" s="1384"/>
      <c r="O23" s="1382"/>
    </row>
    <row r="24" spans="1:23" s="1463" customFormat="1" ht="15" customHeight="1" thickBot="1" x14ac:dyDescent="0.25">
      <c r="A24" s="1458"/>
      <c r="B24" s="175"/>
      <c r="C24" s="1400" t="s">
        <v>570</v>
      </c>
      <c r="D24" s="1459"/>
      <c r="E24" s="1459"/>
      <c r="F24" s="1459"/>
      <c r="G24" s="1459"/>
      <c r="H24" s="1459"/>
      <c r="I24" s="1459"/>
      <c r="J24" s="1459"/>
      <c r="K24" s="1459"/>
      <c r="L24" s="1459"/>
      <c r="M24" s="1460"/>
      <c r="N24" s="1389"/>
      <c r="O24" s="1461"/>
      <c r="P24" s="1462"/>
    </row>
    <row r="25" spans="1:23" s="203" customFormat="1" ht="6" customHeight="1" x14ac:dyDescent="0.2">
      <c r="A25" s="202"/>
      <c r="B25" s="176"/>
      <c r="C25" s="204"/>
      <c r="D25" s="204"/>
      <c r="E25" s="204"/>
      <c r="F25" s="204"/>
      <c r="G25" s="204"/>
      <c r="H25" s="204"/>
      <c r="I25" s="204"/>
      <c r="J25" s="204"/>
      <c r="K25" s="204"/>
      <c r="L25" s="204"/>
      <c r="M25" s="204"/>
      <c r="N25" s="1384"/>
      <c r="O25" s="1401"/>
      <c r="P25" s="1402"/>
    </row>
    <row r="26" spans="1:23" s="1408" customFormat="1" ht="13.5" customHeight="1" x14ac:dyDescent="0.2">
      <c r="A26" s="1403"/>
      <c r="B26" s="1404"/>
      <c r="C26" s="1405"/>
      <c r="D26" s="1405"/>
      <c r="E26" s="1406">
        <v>2007</v>
      </c>
      <c r="F26" s="1406">
        <v>2008</v>
      </c>
      <c r="G26" s="1406">
        <v>2009</v>
      </c>
      <c r="H26" s="1406">
        <v>2010</v>
      </c>
      <c r="I26" s="1406">
        <v>2011</v>
      </c>
      <c r="J26" s="1406">
        <v>2012</v>
      </c>
      <c r="K26" s="1406">
        <v>2013</v>
      </c>
      <c r="L26" s="1406">
        <v>2014</v>
      </c>
      <c r="M26" s="1406">
        <v>2015</v>
      </c>
      <c r="N26" s="1384"/>
      <c r="O26" s="1361"/>
      <c r="P26" s="1407"/>
    </row>
    <row r="27" spans="1:23" s="1408" customFormat="1" ht="12" customHeight="1" x14ac:dyDescent="0.2">
      <c r="A27" s="1403"/>
      <c r="B27" s="1409"/>
      <c r="C27" s="1410" t="s">
        <v>68</v>
      </c>
      <c r="D27" s="1410"/>
      <c r="E27" s="1411">
        <v>2153028</v>
      </c>
      <c r="F27" s="1411">
        <v>2171074</v>
      </c>
      <c r="G27" s="1411">
        <v>2082235</v>
      </c>
      <c r="H27" s="1411">
        <v>2073784</v>
      </c>
      <c r="I27" s="1411">
        <v>2038354</v>
      </c>
      <c r="J27" s="1411">
        <v>1910957</v>
      </c>
      <c r="K27" s="1411">
        <v>1890511</v>
      </c>
      <c r="L27" s="1411">
        <v>1928307</v>
      </c>
      <c r="M27" s="1412">
        <v>1991131</v>
      </c>
      <c r="N27" s="1413"/>
      <c r="O27" s="1361"/>
      <c r="P27" s="1407"/>
    </row>
    <row r="28" spans="1:23" s="1408" customFormat="1" ht="10.5" customHeight="1" x14ac:dyDescent="0.2">
      <c r="A28" s="1403"/>
      <c r="B28" s="1409"/>
      <c r="C28" s="1414"/>
      <c r="D28" s="1415" t="s">
        <v>571</v>
      </c>
      <c r="E28" s="1416">
        <v>14124</v>
      </c>
      <c r="F28" s="1416">
        <v>15110</v>
      </c>
      <c r="G28" s="1416">
        <v>14683</v>
      </c>
      <c r="H28" s="1416">
        <v>15281</v>
      </c>
      <c r="I28" s="1416">
        <v>14307</v>
      </c>
      <c r="J28" s="1416">
        <v>10456</v>
      </c>
      <c r="K28" s="1416">
        <v>9784</v>
      </c>
      <c r="L28" s="1416">
        <v>14553</v>
      </c>
      <c r="M28" s="1417">
        <v>11605</v>
      </c>
      <c r="N28" s="1413"/>
      <c r="O28" s="1361"/>
      <c r="P28" s="1407"/>
    </row>
    <row r="29" spans="1:23" s="1408" customFormat="1" ht="10.5" customHeight="1" x14ac:dyDescent="0.2">
      <c r="A29" s="1403"/>
      <c r="B29" s="1409"/>
      <c r="C29" s="1414"/>
      <c r="D29" s="1415" t="s">
        <v>572</v>
      </c>
      <c r="E29" s="1416">
        <v>221035</v>
      </c>
      <c r="F29" s="1416">
        <v>243080</v>
      </c>
      <c r="G29" s="1416">
        <v>304199</v>
      </c>
      <c r="H29" s="1416">
        <v>308521</v>
      </c>
      <c r="I29" s="1416">
        <v>312411</v>
      </c>
      <c r="J29" s="1416">
        <v>275374</v>
      </c>
      <c r="K29" s="1416">
        <v>267756</v>
      </c>
      <c r="L29" s="1416">
        <v>392781</v>
      </c>
      <c r="M29" s="1417">
        <v>366054</v>
      </c>
      <c r="N29" s="1413"/>
      <c r="O29" s="1361"/>
      <c r="P29" s="1407"/>
    </row>
    <row r="30" spans="1:23" s="1408" customFormat="1" ht="10.5" customHeight="1" x14ac:dyDescent="0.2">
      <c r="A30" s="1403"/>
      <c r="B30" s="1409"/>
      <c r="C30" s="1414"/>
      <c r="D30" s="1415" t="s">
        <v>573</v>
      </c>
      <c r="E30" s="1416">
        <v>900303</v>
      </c>
      <c r="F30" s="1416">
        <v>789983</v>
      </c>
      <c r="G30" s="1416">
        <v>643090</v>
      </c>
      <c r="H30" s="1416">
        <v>585183</v>
      </c>
      <c r="I30" s="1416">
        <v>541335</v>
      </c>
      <c r="J30" s="1416">
        <v>513855</v>
      </c>
      <c r="K30" s="1416">
        <v>513785</v>
      </c>
      <c r="L30" s="1416">
        <v>394846</v>
      </c>
      <c r="M30" s="1417">
        <v>434927</v>
      </c>
      <c r="N30" s="1413"/>
      <c r="O30" s="1361"/>
      <c r="P30" s="1407"/>
    </row>
    <row r="31" spans="1:23" s="1408" customFormat="1" ht="10.5" customHeight="1" x14ac:dyDescent="0.2">
      <c r="A31" s="1403"/>
      <c r="B31" s="1409"/>
      <c r="C31" s="1414"/>
      <c r="D31" s="1415" t="s">
        <v>574</v>
      </c>
      <c r="E31" s="1416">
        <v>322620</v>
      </c>
      <c r="F31" s="1416">
        <v>367046</v>
      </c>
      <c r="G31" s="1416">
        <v>360858</v>
      </c>
      <c r="H31" s="1416">
        <v>369891</v>
      </c>
      <c r="I31" s="1416">
        <v>381707</v>
      </c>
      <c r="J31" s="1416">
        <v>360085</v>
      </c>
      <c r="K31" s="1416">
        <v>358018</v>
      </c>
      <c r="L31" s="1416">
        <v>374363</v>
      </c>
      <c r="M31" s="1417">
        <v>396264</v>
      </c>
      <c r="N31" s="1413"/>
      <c r="O31" s="1361"/>
      <c r="P31" s="1407"/>
    </row>
    <row r="32" spans="1:23" s="1408" customFormat="1" ht="10.5" customHeight="1" x14ac:dyDescent="0.2">
      <c r="A32" s="1403"/>
      <c r="B32" s="1409"/>
      <c r="C32" s="1414"/>
      <c r="D32" s="1415" t="s">
        <v>575</v>
      </c>
      <c r="E32" s="1416">
        <v>266084</v>
      </c>
      <c r="F32" s="1416">
        <v>287870</v>
      </c>
      <c r="G32" s="1416">
        <v>280085</v>
      </c>
      <c r="H32" s="1416">
        <v>292243</v>
      </c>
      <c r="I32" s="1416">
        <v>290371</v>
      </c>
      <c r="J32" s="1416">
        <v>273272</v>
      </c>
      <c r="K32" s="1416">
        <v>268541</v>
      </c>
      <c r="L32" s="1416">
        <v>275462</v>
      </c>
      <c r="M32" s="1417">
        <v>286618</v>
      </c>
      <c r="N32" s="1413"/>
      <c r="O32" s="1361"/>
      <c r="P32" s="1407"/>
    </row>
    <row r="33" spans="1:16" s="1408" customFormat="1" ht="10.5" customHeight="1" x14ac:dyDescent="0.2">
      <c r="A33" s="1403"/>
      <c r="B33" s="1409"/>
      <c r="C33" s="1414"/>
      <c r="D33" s="1415" t="s">
        <v>576</v>
      </c>
      <c r="E33" s="1416">
        <v>235830</v>
      </c>
      <c r="F33" s="1416">
        <v>253599</v>
      </c>
      <c r="G33" s="1416">
        <v>262400</v>
      </c>
      <c r="H33" s="1416">
        <v>271543</v>
      </c>
      <c r="I33" s="1416">
        <v>270125</v>
      </c>
      <c r="J33" s="1416">
        <v>259037</v>
      </c>
      <c r="K33" s="1416">
        <v>257462</v>
      </c>
      <c r="L33" s="1416">
        <v>260623</v>
      </c>
      <c r="M33" s="1417">
        <v>272248</v>
      </c>
      <c r="N33" s="1413"/>
      <c r="O33" s="1361"/>
      <c r="P33" s="1407"/>
    </row>
    <row r="34" spans="1:16" s="1408" customFormat="1" ht="10.5" customHeight="1" x14ac:dyDescent="0.2">
      <c r="A34" s="1403"/>
      <c r="B34" s="1409"/>
      <c r="C34" s="1414"/>
      <c r="D34" s="1415" t="s">
        <v>577</v>
      </c>
      <c r="E34" s="1416">
        <v>133710</v>
      </c>
      <c r="F34" s="1416">
        <v>146910</v>
      </c>
      <c r="G34" s="1416">
        <v>148019</v>
      </c>
      <c r="H34" s="1416">
        <v>156893</v>
      </c>
      <c r="I34" s="1416">
        <v>155939</v>
      </c>
      <c r="J34" s="1416">
        <v>149231</v>
      </c>
      <c r="K34" s="1416">
        <v>146669</v>
      </c>
      <c r="L34" s="1416">
        <v>147728</v>
      </c>
      <c r="M34" s="1417">
        <v>152155</v>
      </c>
      <c r="N34" s="1413"/>
      <c r="O34" s="1361"/>
      <c r="P34" s="1407"/>
    </row>
    <row r="35" spans="1:16" s="1408" customFormat="1" ht="10.5" customHeight="1" x14ac:dyDescent="0.2">
      <c r="A35" s="1403"/>
      <c r="B35" s="1409"/>
      <c r="C35" s="1414"/>
      <c r="D35" s="1415" t="s">
        <v>578</v>
      </c>
      <c r="E35" s="1416">
        <v>38652</v>
      </c>
      <c r="F35" s="1416">
        <v>44040</v>
      </c>
      <c r="G35" s="1416">
        <v>45084</v>
      </c>
      <c r="H35" s="1416">
        <v>48652</v>
      </c>
      <c r="I35" s="1416">
        <v>46762</v>
      </c>
      <c r="J35" s="1416">
        <v>45270</v>
      </c>
      <c r="K35" s="1416">
        <v>44890</v>
      </c>
      <c r="L35" s="1416">
        <v>45110</v>
      </c>
      <c r="M35" s="1417">
        <v>47598</v>
      </c>
      <c r="N35" s="1413"/>
      <c r="O35" s="1361"/>
      <c r="P35" s="1407"/>
    </row>
    <row r="36" spans="1:16" s="1408" customFormat="1" ht="10.5" customHeight="1" x14ac:dyDescent="0.2">
      <c r="A36" s="1403"/>
      <c r="B36" s="1409"/>
      <c r="C36" s="1414"/>
      <c r="D36" s="1415" t="s">
        <v>579</v>
      </c>
      <c r="E36" s="1416">
        <v>11234</v>
      </c>
      <c r="F36" s="1416">
        <v>12423</v>
      </c>
      <c r="G36" s="1416">
        <v>12870</v>
      </c>
      <c r="H36" s="1416">
        <v>13367</v>
      </c>
      <c r="I36" s="1416">
        <v>13672</v>
      </c>
      <c r="J36" s="1416">
        <v>13195</v>
      </c>
      <c r="K36" s="1416">
        <v>12849</v>
      </c>
      <c r="L36" s="1416">
        <v>12151</v>
      </c>
      <c r="M36" s="1417">
        <v>12533</v>
      </c>
      <c r="N36" s="1413"/>
      <c r="O36" s="1361"/>
      <c r="P36" s="1407"/>
    </row>
    <row r="37" spans="1:16" s="1408" customFormat="1" ht="10.5" customHeight="1" x14ac:dyDescent="0.2">
      <c r="A37" s="1403"/>
      <c r="B37" s="1409"/>
      <c r="C37" s="1414"/>
      <c r="D37" s="1415" t="s">
        <v>580</v>
      </c>
      <c r="E37" s="1416">
        <v>9436</v>
      </c>
      <c r="F37" s="1416">
        <v>11013</v>
      </c>
      <c r="G37" s="1416">
        <v>10947</v>
      </c>
      <c r="H37" s="1416">
        <v>12210</v>
      </c>
      <c r="I37" s="1416">
        <v>11725</v>
      </c>
      <c r="J37" s="1416">
        <v>11182</v>
      </c>
      <c r="K37" s="1416">
        <v>10757</v>
      </c>
      <c r="L37" s="1416">
        <v>10690</v>
      </c>
      <c r="M37" s="1417">
        <v>11129</v>
      </c>
      <c r="N37" s="1413"/>
      <c r="O37" s="1361"/>
      <c r="P37" s="1407"/>
    </row>
    <row r="38" spans="1:16" s="1424" customFormat="1" ht="12" customHeight="1" x14ac:dyDescent="0.2">
      <c r="A38" s="1418"/>
      <c r="B38" s="1419"/>
      <c r="C38" s="1420" t="s">
        <v>68</v>
      </c>
      <c r="D38" s="1420"/>
      <c r="E38" s="1421">
        <v>100</v>
      </c>
      <c r="F38" s="1421">
        <v>100</v>
      </c>
      <c r="G38" s="1421">
        <v>100</v>
      </c>
      <c r="H38" s="1421">
        <v>100</v>
      </c>
      <c r="I38" s="1421">
        <v>100</v>
      </c>
      <c r="J38" s="1421">
        <v>100</v>
      </c>
      <c r="K38" s="1421">
        <v>100</v>
      </c>
      <c r="L38" s="1421">
        <v>100</v>
      </c>
      <c r="M38" s="1421">
        <f t="shared" ref="M38:M48" si="0">+M27/M$27*100</f>
        <v>100</v>
      </c>
      <c r="N38" s="1389"/>
      <c r="O38" s="1422"/>
      <c r="P38" s="1423"/>
    </row>
    <row r="39" spans="1:16" s="203" customFormat="1" ht="9.75" customHeight="1" x14ac:dyDescent="0.2">
      <c r="A39" s="202"/>
      <c r="B39" s="1377"/>
      <c r="C39" s="1414"/>
      <c r="D39" s="1415" t="s">
        <v>571</v>
      </c>
      <c r="E39" s="1425">
        <v>0.65600633154794086</v>
      </c>
      <c r="F39" s="1425">
        <v>0.69596890755450991</v>
      </c>
      <c r="G39" s="1425">
        <v>0.70515575811567854</v>
      </c>
      <c r="H39" s="1425">
        <v>0.73686555591131964</v>
      </c>
      <c r="I39" s="1425">
        <v>0.70188985818949989</v>
      </c>
      <c r="J39" s="1425">
        <v>0.54716040183007786</v>
      </c>
      <c r="K39" s="1425">
        <v>0.51753203234469414</v>
      </c>
      <c r="L39" s="1425">
        <v>0.75470347823245987</v>
      </c>
      <c r="M39" s="1425">
        <f t="shared" si="0"/>
        <v>0.58283457994476506</v>
      </c>
      <c r="N39" s="1384"/>
      <c r="O39" s="1401"/>
      <c r="P39" s="1402"/>
    </row>
    <row r="40" spans="1:16" s="203" customFormat="1" ht="9.75" customHeight="1" x14ac:dyDescent="0.2">
      <c r="A40" s="202"/>
      <c r="B40" s="1377"/>
      <c r="C40" s="1414"/>
      <c r="D40" s="1415" t="s">
        <v>572</v>
      </c>
      <c r="E40" s="1425">
        <v>10.266238989924888</v>
      </c>
      <c r="F40" s="1425">
        <v>11.196301922458654</v>
      </c>
      <c r="G40" s="1425">
        <v>14.60925399870812</v>
      </c>
      <c r="H40" s="1425">
        <v>14.877200325588394</v>
      </c>
      <c r="I40" s="1425">
        <v>15.326631193600326</v>
      </c>
      <c r="J40" s="1425">
        <v>14.410266688366091</v>
      </c>
      <c r="K40" s="1425">
        <v>14.163154829567242</v>
      </c>
      <c r="L40" s="1425">
        <v>20.369215067932647</v>
      </c>
      <c r="M40" s="1425">
        <f t="shared" si="0"/>
        <v>18.384224845075487</v>
      </c>
      <c r="N40" s="1384"/>
      <c r="O40" s="1401"/>
      <c r="P40" s="1402"/>
    </row>
    <row r="41" spans="1:16" s="1408" customFormat="1" ht="9.75" customHeight="1" x14ac:dyDescent="0.2">
      <c r="A41" s="1403"/>
      <c r="B41" s="1426"/>
      <c r="C41" s="1414"/>
      <c r="D41" s="1415" t="s">
        <v>573</v>
      </c>
      <c r="E41" s="1425">
        <v>41.815666122317033</v>
      </c>
      <c r="F41" s="1425">
        <v>36.386737623867269</v>
      </c>
      <c r="G41" s="1425">
        <v>30.884602362365438</v>
      </c>
      <c r="H41" s="1425">
        <v>28.2181268637428</v>
      </c>
      <c r="I41" s="1425">
        <v>26.557457634934856</v>
      </c>
      <c r="J41" s="1425">
        <v>26.889930019356793</v>
      </c>
      <c r="K41" s="1425">
        <v>27.177043667029711</v>
      </c>
      <c r="L41" s="1425">
        <v>20.476303825065202</v>
      </c>
      <c r="M41" s="1425">
        <f t="shared" si="0"/>
        <v>21.84321373129141</v>
      </c>
      <c r="N41" s="1384"/>
      <c r="O41" s="1361"/>
      <c r="P41" s="1407"/>
    </row>
    <row r="42" spans="1:16" s="1408" customFormat="1" ht="9.75" customHeight="1" x14ac:dyDescent="0.2">
      <c r="A42" s="1403"/>
      <c r="B42" s="1427"/>
      <c r="C42" s="1414"/>
      <c r="D42" s="1415" t="s">
        <v>574</v>
      </c>
      <c r="E42" s="1425">
        <v>14.984477675162609</v>
      </c>
      <c r="F42" s="1425">
        <v>16.906194814179525</v>
      </c>
      <c r="G42" s="1425">
        <v>17.33032054499132</v>
      </c>
      <c r="H42" s="1425">
        <v>17.836524922557025</v>
      </c>
      <c r="I42" s="1425">
        <v>18.7262369539344</v>
      </c>
      <c r="J42" s="1425">
        <v>18.843176481731405</v>
      </c>
      <c r="K42" s="1425">
        <v>18.937631148403792</v>
      </c>
      <c r="L42" s="1425">
        <v>19.414076700442408</v>
      </c>
      <c r="M42" s="1425">
        <f t="shared" si="0"/>
        <v>19.901452993298783</v>
      </c>
      <c r="N42" s="1413"/>
      <c r="O42" s="1361"/>
      <c r="P42" s="1407"/>
    </row>
    <row r="43" spans="1:16" s="1408" customFormat="1" ht="9.75" customHeight="1" x14ac:dyDescent="0.2">
      <c r="A43" s="1403"/>
      <c r="B43" s="1427"/>
      <c r="C43" s="1414"/>
      <c r="D43" s="1415" t="s">
        <v>575</v>
      </c>
      <c r="E43" s="1425">
        <v>12.35859450039665</v>
      </c>
      <c r="F43" s="1425">
        <v>13.25933616265498</v>
      </c>
      <c r="G43" s="1425">
        <v>13.451171457592443</v>
      </c>
      <c r="H43" s="1425">
        <v>14.092258402996647</v>
      </c>
      <c r="I43" s="1425">
        <v>14.245366604623142</v>
      </c>
      <c r="J43" s="1425">
        <v>14.300269446146615</v>
      </c>
      <c r="K43" s="1425">
        <v>14.2046779944682</v>
      </c>
      <c r="L43" s="1425">
        <v>14.285173470821814</v>
      </c>
      <c r="M43" s="1425">
        <f t="shared" si="0"/>
        <v>14.394733445463908</v>
      </c>
      <c r="N43" s="1413"/>
      <c r="O43" s="1361"/>
      <c r="P43" s="1407"/>
    </row>
    <row r="44" spans="1:16" s="1408" customFormat="1" ht="9.75" customHeight="1" x14ac:dyDescent="0.2">
      <c r="A44" s="1403"/>
      <c r="B44" s="1427"/>
      <c r="C44" s="1414"/>
      <c r="D44" s="1415" t="s">
        <v>576</v>
      </c>
      <c r="E44" s="1425">
        <v>10.953410731304935</v>
      </c>
      <c r="F44" s="1425">
        <v>11.680808668889222</v>
      </c>
      <c r="G44" s="1425">
        <v>12.601843691994418</v>
      </c>
      <c r="H44" s="1425">
        <v>13.094083086763133</v>
      </c>
      <c r="I44" s="1425">
        <v>13.252114205873955</v>
      </c>
      <c r="J44" s="1425">
        <v>13.555354725407218</v>
      </c>
      <c r="K44" s="1425">
        <v>13.618645963974821</v>
      </c>
      <c r="L44" s="1425">
        <v>13.515638329373903</v>
      </c>
      <c r="M44" s="1425">
        <f t="shared" si="0"/>
        <v>13.673033065127308</v>
      </c>
      <c r="N44" s="1413"/>
      <c r="O44" s="1361"/>
      <c r="P44" s="1407"/>
    </row>
    <row r="45" spans="1:16" s="1408" customFormat="1" ht="9.75" customHeight="1" x14ac:dyDescent="0.2">
      <c r="A45" s="1403"/>
      <c r="B45" s="1427"/>
      <c r="C45" s="1414"/>
      <c r="D45" s="1415" t="s">
        <v>577</v>
      </c>
      <c r="E45" s="1425">
        <v>6.2103233213873672</v>
      </c>
      <c r="F45" s="1425">
        <v>6.7666970356606919</v>
      </c>
      <c r="G45" s="1425">
        <v>7.1086596853861357</v>
      </c>
      <c r="H45" s="1425">
        <v>7.5655420236630242</v>
      </c>
      <c r="I45" s="1425">
        <v>7.6502413221648444</v>
      </c>
      <c r="J45" s="1425">
        <v>7.8092285697689698</v>
      </c>
      <c r="K45" s="1425">
        <v>7.7581669717869932</v>
      </c>
      <c r="L45" s="1425">
        <v>7.6610207814419589</v>
      </c>
      <c r="M45" s="1425">
        <f t="shared" si="0"/>
        <v>7.6416368385605979</v>
      </c>
      <c r="N45" s="1413"/>
      <c r="O45" s="1361"/>
      <c r="P45" s="1428"/>
    </row>
    <row r="46" spans="1:16" s="1408" customFormat="1" ht="9.75" customHeight="1" x14ac:dyDescent="0.2">
      <c r="A46" s="1403"/>
      <c r="B46" s="1427"/>
      <c r="C46" s="1414"/>
      <c r="D46" s="1415" t="s">
        <v>578</v>
      </c>
      <c r="E46" s="1425">
        <v>1.7952390772437703</v>
      </c>
      <c r="F46" s="1425">
        <v>2.0284891256585449</v>
      </c>
      <c r="G46" s="1425">
        <v>2.1651734794583701</v>
      </c>
      <c r="H46" s="1425">
        <v>2.3460495403571442</v>
      </c>
      <c r="I46" s="1425">
        <v>2.2941059305694691</v>
      </c>
      <c r="J46" s="1425">
        <v>2.3689701024146541</v>
      </c>
      <c r="K46" s="1425">
        <v>2.3744902833149344</v>
      </c>
      <c r="L46" s="1425">
        <v>2.3393577889827712</v>
      </c>
      <c r="M46" s="1425">
        <f t="shared" si="0"/>
        <v>2.3905006752443709</v>
      </c>
      <c r="N46" s="1413"/>
      <c r="O46" s="1361"/>
      <c r="P46" s="1407"/>
    </row>
    <row r="47" spans="1:16" s="1408" customFormat="1" ht="9.75" customHeight="1" x14ac:dyDescent="0.2">
      <c r="A47" s="1403"/>
      <c r="B47" s="1427"/>
      <c r="C47" s="1414"/>
      <c r="D47" s="1415" t="s">
        <v>579</v>
      </c>
      <c r="E47" s="1425">
        <v>0.52177677206241624</v>
      </c>
      <c r="F47" s="1425">
        <v>0.57220527720381709</v>
      </c>
      <c r="G47" s="1425">
        <v>0.61808585486268353</v>
      </c>
      <c r="H47" s="1425">
        <v>0.64457050493204693</v>
      </c>
      <c r="I47" s="1425">
        <v>0.67073727134737149</v>
      </c>
      <c r="J47" s="1425">
        <v>0.69049172744336995</v>
      </c>
      <c r="K47" s="1425">
        <v>0.67965751058840707</v>
      </c>
      <c r="L47" s="1425">
        <v>0.63013825080757369</v>
      </c>
      <c r="M47" s="1425">
        <f t="shared" si="0"/>
        <v>0.62944125725529865</v>
      </c>
      <c r="N47" s="1413"/>
      <c r="O47" s="1361"/>
      <c r="P47" s="1407"/>
    </row>
    <row r="48" spans="1:16" s="1408" customFormat="1" ht="9.75" customHeight="1" x14ac:dyDescent="0.2">
      <c r="A48" s="1403"/>
      <c r="B48" s="1427"/>
      <c r="C48" s="1414"/>
      <c r="D48" s="1415" t="s">
        <v>580</v>
      </c>
      <c r="E48" s="1425">
        <v>0.43826647865239099</v>
      </c>
      <c r="F48" s="1425">
        <v>0.50726046187278739</v>
      </c>
      <c r="G48" s="1425">
        <v>0.52573316652539215</v>
      </c>
      <c r="H48" s="1425">
        <v>0.58877877348846364</v>
      </c>
      <c r="I48" s="1425">
        <v>0.57521902476213649</v>
      </c>
      <c r="J48" s="1425">
        <v>0.58515183753480582</v>
      </c>
      <c r="K48" s="1425">
        <v>0.56899959852124637</v>
      </c>
      <c r="L48" s="1425">
        <v>0.55437230689926442</v>
      </c>
      <c r="M48" s="1425">
        <f t="shared" si="0"/>
        <v>0.55892856873806895</v>
      </c>
      <c r="N48" s="1413"/>
      <c r="O48" s="1361"/>
      <c r="P48" s="1407"/>
    </row>
    <row r="49" spans="1:16" s="1408" customFormat="1" ht="6.75" customHeight="1" thickBot="1" x14ac:dyDescent="0.25">
      <c r="A49" s="1403"/>
      <c r="B49" s="1427"/>
      <c r="C49" s="1429"/>
      <c r="D49" s="1430"/>
      <c r="E49" s="1431"/>
      <c r="F49" s="1432"/>
      <c r="G49" s="1432"/>
      <c r="H49" s="1432"/>
      <c r="I49" s="1433"/>
      <c r="J49" s="1434"/>
      <c r="K49" s="1435"/>
      <c r="L49" s="1435"/>
      <c r="M49" s="1435"/>
      <c r="N49" s="1413"/>
      <c r="O49" s="1361"/>
      <c r="P49" s="1407"/>
    </row>
    <row r="50" spans="1:16" s="1468" customFormat="1" ht="15" customHeight="1" thickBot="1" x14ac:dyDescent="0.25">
      <c r="A50" s="1464"/>
      <c r="B50" s="1419"/>
      <c r="C50" s="1457" t="s">
        <v>585</v>
      </c>
      <c r="D50" s="1465"/>
      <c r="E50" s="1465"/>
      <c r="F50" s="1465"/>
      <c r="G50" s="1465"/>
      <c r="H50" s="1465"/>
      <c r="I50" s="1465"/>
      <c r="J50" s="1465"/>
      <c r="K50" s="1465"/>
      <c r="L50" s="1465"/>
      <c r="M50" s="1466"/>
      <c r="N50" s="1389"/>
      <c r="O50" s="1422"/>
      <c r="P50" s="1467"/>
    </row>
    <row r="51" spans="1:16" s="1408" customFormat="1" ht="6" customHeight="1" x14ac:dyDescent="0.2">
      <c r="A51" s="1403"/>
      <c r="B51" s="1427"/>
      <c r="C51" s="1437"/>
      <c r="D51" s="1437"/>
      <c r="E51" s="1437"/>
      <c r="F51" s="1437"/>
      <c r="G51" s="1437"/>
      <c r="H51" s="1437"/>
      <c r="I51" s="1437"/>
      <c r="J51" s="1437"/>
      <c r="K51" s="1437"/>
      <c r="L51" s="1437"/>
      <c r="M51" s="1437"/>
      <c r="N51" s="1413"/>
      <c r="O51" s="1361"/>
      <c r="P51" s="1436"/>
    </row>
    <row r="52" spans="1:16" s="1408" customFormat="1" ht="13.5" customHeight="1" x14ac:dyDescent="0.2">
      <c r="A52" s="1403"/>
      <c r="B52" s="1427"/>
      <c r="C52" s="1438"/>
      <c r="D52" s="1438"/>
      <c r="E52" s="1439">
        <v>2007</v>
      </c>
      <c r="F52" s="1439">
        <v>2008</v>
      </c>
      <c r="G52" s="1439">
        <v>2009</v>
      </c>
      <c r="H52" s="1439">
        <v>2010</v>
      </c>
      <c r="I52" s="1439">
        <v>2011</v>
      </c>
      <c r="J52" s="1439">
        <v>2012</v>
      </c>
      <c r="K52" s="1439">
        <v>2013</v>
      </c>
      <c r="L52" s="1439">
        <v>2014</v>
      </c>
      <c r="M52" s="1439">
        <v>2015</v>
      </c>
      <c r="N52" s="1413"/>
      <c r="O52" s="1361"/>
      <c r="P52" s="1436"/>
    </row>
    <row r="53" spans="1:16" s="1408" customFormat="1" ht="12" customHeight="1" x14ac:dyDescent="0.2">
      <c r="A53" s="1403"/>
      <c r="B53" s="1427"/>
      <c r="C53" s="1410" t="s">
        <v>68</v>
      </c>
      <c r="D53" s="1440"/>
      <c r="E53" s="1441">
        <v>2153028</v>
      </c>
      <c r="F53" s="1441">
        <v>2171074</v>
      </c>
      <c r="G53" s="1441">
        <v>2082235</v>
      </c>
      <c r="H53" s="1441">
        <v>2073784</v>
      </c>
      <c r="I53" s="1441">
        <v>2038354</v>
      </c>
      <c r="J53" s="1441">
        <v>1910957</v>
      </c>
      <c r="K53" s="1441">
        <v>1890511</v>
      </c>
      <c r="L53" s="1442">
        <v>1928307</v>
      </c>
      <c r="M53" s="1442">
        <v>1991131</v>
      </c>
      <c r="N53" s="1413"/>
      <c r="O53" s="1443"/>
      <c r="P53" s="1365"/>
    </row>
    <row r="54" spans="1:16" s="1408" customFormat="1" ht="10.5" customHeight="1" x14ac:dyDescent="0.2">
      <c r="A54" s="1403"/>
      <c r="B54" s="1426"/>
      <c r="C54" s="1414"/>
      <c r="D54" s="1415" t="s">
        <v>571</v>
      </c>
      <c r="E54" s="1416">
        <v>6255</v>
      </c>
      <c r="F54" s="1416">
        <v>6618</v>
      </c>
      <c r="G54" s="1416">
        <v>6519</v>
      </c>
      <c r="H54" s="1416">
        <v>6204</v>
      </c>
      <c r="I54" s="1416">
        <v>6081</v>
      </c>
      <c r="J54" s="1416">
        <v>4937</v>
      </c>
      <c r="K54" s="1416">
        <v>4602</v>
      </c>
      <c r="L54" s="1417">
        <v>5299</v>
      </c>
      <c r="M54" s="1417">
        <v>4830</v>
      </c>
      <c r="N54" s="1413"/>
      <c r="O54" s="1443"/>
      <c r="P54" s="1365"/>
    </row>
    <row r="55" spans="1:16" ht="10.5" customHeight="1" x14ac:dyDescent="0.2">
      <c r="A55" s="1358"/>
      <c r="B55" s="1390"/>
      <c r="C55" s="1414"/>
      <c r="D55" s="1415" t="s">
        <v>572</v>
      </c>
      <c r="E55" s="1416">
        <v>110024</v>
      </c>
      <c r="F55" s="1416">
        <v>114729</v>
      </c>
      <c r="G55" s="1416">
        <v>129464</v>
      </c>
      <c r="H55" s="1416">
        <v>94906</v>
      </c>
      <c r="I55" s="1416">
        <v>92366</v>
      </c>
      <c r="J55" s="1416">
        <v>77732</v>
      </c>
      <c r="K55" s="1416">
        <v>76522</v>
      </c>
      <c r="L55" s="1417">
        <v>96190</v>
      </c>
      <c r="M55" s="1417">
        <v>94391</v>
      </c>
      <c r="N55" s="1413"/>
      <c r="O55" s="1358"/>
      <c r="P55" s="1359"/>
    </row>
    <row r="56" spans="1:16" ht="10.5" customHeight="1" x14ac:dyDescent="0.2">
      <c r="A56" s="1358"/>
      <c r="B56" s="1390"/>
      <c r="C56" s="1414"/>
      <c r="D56" s="1415" t="s">
        <v>573</v>
      </c>
      <c r="E56" s="1417">
        <v>688488</v>
      </c>
      <c r="F56" s="1417">
        <v>599986</v>
      </c>
      <c r="G56" s="1417">
        <v>505974</v>
      </c>
      <c r="H56" s="1417">
        <v>419743</v>
      </c>
      <c r="I56" s="1417">
        <v>368199</v>
      </c>
      <c r="J56" s="1417">
        <v>337500</v>
      </c>
      <c r="K56" s="1417">
        <v>337597</v>
      </c>
      <c r="L56" s="1417">
        <v>263005</v>
      </c>
      <c r="M56" s="1417">
        <v>299309</v>
      </c>
      <c r="N56" s="1413"/>
      <c r="O56" s="1358"/>
      <c r="P56" s="1359"/>
    </row>
    <row r="57" spans="1:16" ht="10.5" customHeight="1" x14ac:dyDescent="0.2">
      <c r="A57" s="1358"/>
      <c r="B57" s="1390"/>
      <c r="C57" s="1414"/>
      <c r="D57" s="1415" t="s">
        <v>574</v>
      </c>
      <c r="E57" s="1417">
        <v>403847</v>
      </c>
      <c r="F57" s="1417">
        <v>431331</v>
      </c>
      <c r="G57" s="1417">
        <v>422660</v>
      </c>
      <c r="H57" s="1417">
        <v>464929</v>
      </c>
      <c r="I57" s="1417">
        <v>478179</v>
      </c>
      <c r="J57" s="1417">
        <v>451076</v>
      </c>
      <c r="K57" s="1417">
        <v>447792</v>
      </c>
      <c r="L57" s="1417">
        <v>515119</v>
      </c>
      <c r="M57" s="1417">
        <v>499134</v>
      </c>
      <c r="N57" s="1413"/>
      <c r="O57" s="1358"/>
      <c r="P57" s="1444"/>
    </row>
    <row r="58" spans="1:16" ht="10.5" customHeight="1" x14ac:dyDescent="0.2">
      <c r="A58" s="1358"/>
      <c r="B58" s="1390"/>
      <c r="C58" s="1414"/>
      <c r="D58" s="1415" t="s">
        <v>575</v>
      </c>
      <c r="E58" s="1417">
        <v>347693</v>
      </c>
      <c r="F58" s="1417">
        <v>372805</v>
      </c>
      <c r="G58" s="1417">
        <v>371799</v>
      </c>
      <c r="H58" s="1417">
        <v>406985</v>
      </c>
      <c r="I58" s="1417">
        <v>417793</v>
      </c>
      <c r="J58" s="1417">
        <v>397995</v>
      </c>
      <c r="K58" s="1417">
        <v>390072</v>
      </c>
      <c r="L58" s="1417">
        <v>406739</v>
      </c>
      <c r="M58" s="1417">
        <v>424999</v>
      </c>
      <c r="N58" s="1413"/>
      <c r="O58" s="1358"/>
      <c r="P58" s="1444"/>
    </row>
    <row r="59" spans="1:16" ht="10.5" customHeight="1" x14ac:dyDescent="0.2">
      <c r="A59" s="1358"/>
      <c r="B59" s="1390"/>
      <c r="C59" s="1414"/>
      <c r="D59" s="1415" t="s">
        <v>576</v>
      </c>
      <c r="E59" s="1417">
        <v>298549</v>
      </c>
      <c r="F59" s="1417">
        <v>323379</v>
      </c>
      <c r="G59" s="1417">
        <v>321894</v>
      </c>
      <c r="H59" s="1417">
        <v>341167</v>
      </c>
      <c r="I59" s="1417">
        <v>341403</v>
      </c>
      <c r="J59" s="1417">
        <v>321675</v>
      </c>
      <c r="K59" s="1417">
        <v>318747</v>
      </c>
      <c r="L59" s="1417">
        <v>324052</v>
      </c>
      <c r="M59" s="1417">
        <v>340648</v>
      </c>
      <c r="N59" s="1413"/>
      <c r="O59" s="1358"/>
    </row>
    <row r="60" spans="1:16" ht="10.5" customHeight="1" x14ac:dyDescent="0.2">
      <c r="A60" s="1358"/>
      <c r="B60" s="1390"/>
      <c r="C60" s="1414"/>
      <c r="D60" s="1415" t="s">
        <v>577</v>
      </c>
      <c r="E60" s="1417">
        <v>199371</v>
      </c>
      <c r="F60" s="1417">
        <v>211750</v>
      </c>
      <c r="G60" s="1417">
        <v>210850</v>
      </c>
      <c r="H60" s="1417">
        <v>221918</v>
      </c>
      <c r="I60" s="1417">
        <v>218207</v>
      </c>
      <c r="J60" s="1417">
        <v>208076</v>
      </c>
      <c r="K60" s="1417">
        <v>203125</v>
      </c>
      <c r="L60" s="1417">
        <v>205599</v>
      </c>
      <c r="M60" s="1417">
        <v>211987</v>
      </c>
      <c r="N60" s="1413"/>
      <c r="O60" s="1358"/>
    </row>
    <row r="61" spans="1:16" ht="10.5" customHeight="1" x14ac:dyDescent="0.2">
      <c r="A61" s="1358"/>
      <c r="B61" s="1390"/>
      <c r="C61" s="1414"/>
      <c r="D61" s="1415" t="s">
        <v>578</v>
      </c>
      <c r="E61" s="1417">
        <v>65645</v>
      </c>
      <c r="F61" s="1417">
        <v>71908</v>
      </c>
      <c r="G61" s="1417">
        <v>73567</v>
      </c>
      <c r="H61" s="1417">
        <v>77029</v>
      </c>
      <c r="I61" s="1417">
        <v>75273</v>
      </c>
      <c r="J61" s="1417">
        <v>72825</v>
      </c>
      <c r="K61" s="1417">
        <v>73599</v>
      </c>
      <c r="L61" s="1417">
        <v>73982</v>
      </c>
      <c r="M61" s="1417">
        <v>76280</v>
      </c>
      <c r="N61" s="1413"/>
      <c r="O61" s="1358"/>
    </row>
    <row r="62" spans="1:16" ht="10.5" customHeight="1" x14ac:dyDescent="0.2">
      <c r="A62" s="1358"/>
      <c r="B62" s="1390"/>
      <c r="C62" s="1414"/>
      <c r="D62" s="1415" t="s">
        <v>579</v>
      </c>
      <c r="E62" s="1417">
        <v>19130</v>
      </c>
      <c r="F62" s="1417">
        <v>21627</v>
      </c>
      <c r="G62" s="1417">
        <v>22522</v>
      </c>
      <c r="H62" s="1417">
        <v>22488</v>
      </c>
      <c r="I62" s="1417">
        <v>22358</v>
      </c>
      <c r="J62" s="1417">
        <v>21571</v>
      </c>
      <c r="K62" s="1417">
        <v>21344</v>
      </c>
      <c r="L62" s="1417">
        <v>21232</v>
      </c>
      <c r="M62" s="1417">
        <v>21937</v>
      </c>
      <c r="N62" s="1413"/>
      <c r="O62" s="1358"/>
    </row>
    <row r="63" spans="1:16" ht="10.5" customHeight="1" x14ac:dyDescent="0.2">
      <c r="A63" s="1358"/>
      <c r="B63" s="1390"/>
      <c r="C63" s="1414"/>
      <c r="D63" s="1415" t="s">
        <v>580</v>
      </c>
      <c r="E63" s="1417">
        <v>14026</v>
      </c>
      <c r="F63" s="1417">
        <v>16941</v>
      </c>
      <c r="G63" s="1417">
        <v>16986</v>
      </c>
      <c r="H63" s="1417">
        <v>18415</v>
      </c>
      <c r="I63" s="1417">
        <v>18495</v>
      </c>
      <c r="J63" s="1417">
        <v>17570</v>
      </c>
      <c r="K63" s="1417">
        <v>17111</v>
      </c>
      <c r="L63" s="1417">
        <v>17090</v>
      </c>
      <c r="M63" s="1417">
        <v>17616</v>
      </c>
      <c r="N63" s="1413"/>
      <c r="O63" s="1358"/>
    </row>
    <row r="64" spans="1:16" ht="12" customHeight="1" x14ac:dyDescent="0.2">
      <c r="A64" s="1358"/>
      <c r="B64" s="1390"/>
      <c r="C64" s="1394" t="s">
        <v>68</v>
      </c>
      <c r="D64" s="1445"/>
      <c r="E64" s="1421">
        <f t="shared" ref="E64:M74" si="1">+E53/E$53*100</f>
        <v>100</v>
      </c>
      <c r="F64" s="1421">
        <f t="shared" si="1"/>
        <v>100</v>
      </c>
      <c r="G64" s="1421">
        <f t="shared" si="1"/>
        <v>100</v>
      </c>
      <c r="H64" s="1421">
        <f t="shared" si="1"/>
        <v>100</v>
      </c>
      <c r="I64" s="1421">
        <f t="shared" si="1"/>
        <v>100</v>
      </c>
      <c r="J64" s="1421">
        <f t="shared" si="1"/>
        <v>100</v>
      </c>
      <c r="K64" s="1421">
        <f t="shared" si="1"/>
        <v>100</v>
      </c>
      <c r="L64" s="1421">
        <f t="shared" si="1"/>
        <v>100</v>
      </c>
      <c r="M64" s="1421">
        <f t="shared" si="1"/>
        <v>100</v>
      </c>
      <c r="N64" s="1413"/>
      <c r="O64" s="1358"/>
    </row>
    <row r="65" spans="1:16" ht="9.75" customHeight="1" x14ac:dyDescent="0.2">
      <c r="A65" s="1358"/>
      <c r="B65" s="1390"/>
      <c r="C65" s="1414"/>
      <c r="D65" s="1415" t="s">
        <v>571</v>
      </c>
      <c r="E65" s="1425">
        <f t="shared" si="1"/>
        <v>0.29052107078960421</v>
      </c>
      <c r="F65" s="1425">
        <f t="shared" si="1"/>
        <v>0.30482609068138627</v>
      </c>
      <c r="G65" s="1425">
        <f t="shared" si="1"/>
        <v>0.31307705422298637</v>
      </c>
      <c r="H65" s="1425">
        <f t="shared" si="1"/>
        <v>0.29916326869143556</v>
      </c>
      <c r="I65" s="1425">
        <f t="shared" si="1"/>
        <v>0.29832894580627312</v>
      </c>
      <c r="J65" s="1425">
        <f t="shared" si="1"/>
        <v>0.25835222875239999</v>
      </c>
      <c r="K65" s="1425">
        <f t="shared" si="1"/>
        <v>0.24342624824716702</v>
      </c>
      <c r="L65" s="1425">
        <f t="shared" si="1"/>
        <v>0.27480064118420977</v>
      </c>
      <c r="M65" s="1425">
        <f t="shared" si="1"/>
        <v>0.24257570195029862</v>
      </c>
      <c r="N65" s="1413"/>
      <c r="O65" s="1358"/>
    </row>
    <row r="66" spans="1:16" ht="9.75" customHeight="1" x14ac:dyDescent="0.2">
      <c r="A66" s="1358"/>
      <c r="B66" s="1390"/>
      <c r="C66" s="1414"/>
      <c r="D66" s="1415" t="s">
        <v>572</v>
      </c>
      <c r="E66" s="1425">
        <f t="shared" si="1"/>
        <v>5.1101982881783243</v>
      </c>
      <c r="F66" s="1425">
        <f t="shared" si="1"/>
        <v>5.2844352610735514</v>
      </c>
      <c r="G66" s="1425">
        <f t="shared" si="1"/>
        <v>6.2175498923032224</v>
      </c>
      <c r="H66" s="1425">
        <f t="shared" si="1"/>
        <v>4.5764650513264646</v>
      </c>
      <c r="I66" s="1425">
        <f t="shared" si="1"/>
        <v>4.5314013169449465</v>
      </c>
      <c r="J66" s="1425">
        <f t="shared" si="1"/>
        <v>4.0677001104682109</v>
      </c>
      <c r="K66" s="1425">
        <f t="shared" si="1"/>
        <v>4.0476886936918115</v>
      </c>
      <c r="L66" s="1425">
        <f t="shared" si="1"/>
        <v>4.9883135828475442</v>
      </c>
      <c r="M66" s="1425">
        <f t="shared" si="1"/>
        <v>4.7405720668303593</v>
      </c>
      <c r="N66" s="1413"/>
      <c r="O66" s="1358"/>
      <c r="P66" s="1456"/>
    </row>
    <row r="67" spans="1:16" ht="9.75" customHeight="1" x14ac:dyDescent="0.2">
      <c r="A67" s="1358"/>
      <c r="B67" s="1390"/>
      <c r="C67" s="1414"/>
      <c r="D67" s="1415" t="s">
        <v>573</v>
      </c>
      <c r="E67" s="1425">
        <f t="shared" si="1"/>
        <v>31.977661228743891</v>
      </c>
      <c r="F67" s="1425">
        <f t="shared" si="1"/>
        <v>27.635446788087371</v>
      </c>
      <c r="G67" s="1425">
        <f t="shared" si="1"/>
        <v>24.299562729470978</v>
      </c>
      <c r="H67" s="1425">
        <f t="shared" si="1"/>
        <v>20.240439698637854</v>
      </c>
      <c r="I67" s="1425">
        <f t="shared" si="1"/>
        <v>18.063545390054916</v>
      </c>
      <c r="J67" s="1425">
        <f t="shared" si="1"/>
        <v>17.661307920586385</v>
      </c>
      <c r="K67" s="1425">
        <f t="shared" si="1"/>
        <v>17.857447007713787</v>
      </c>
      <c r="L67" s="1425">
        <f t="shared" si="1"/>
        <v>13.639166377552952</v>
      </c>
      <c r="M67" s="1425">
        <f t="shared" si="1"/>
        <v>15.032109891313027</v>
      </c>
      <c r="N67" s="1413"/>
      <c r="O67" s="1358"/>
    </row>
    <row r="68" spans="1:16" ht="9.75" customHeight="1" x14ac:dyDescent="0.2">
      <c r="A68" s="1358"/>
      <c r="B68" s="1390"/>
      <c r="C68" s="1414"/>
      <c r="D68" s="1415" t="s">
        <v>574</v>
      </c>
      <c r="E68" s="1425">
        <f t="shared" si="1"/>
        <v>18.757164328564237</v>
      </c>
      <c r="F68" s="1425">
        <f t="shared" si="1"/>
        <v>19.867171731594592</v>
      </c>
      <c r="G68" s="1425">
        <f t="shared" si="1"/>
        <v>20.298381306624851</v>
      </c>
      <c r="H68" s="1425">
        <f t="shared" si="1"/>
        <v>22.419355149813093</v>
      </c>
      <c r="I68" s="1425">
        <f t="shared" si="1"/>
        <v>23.459075312727819</v>
      </c>
      <c r="J68" s="1425">
        <f t="shared" si="1"/>
        <v>23.604717426922743</v>
      </c>
      <c r="K68" s="1425">
        <f t="shared" si="1"/>
        <v>23.686294340524864</v>
      </c>
      <c r="L68" s="1425">
        <f t="shared" si="1"/>
        <v>26.713536796785991</v>
      </c>
      <c r="M68" s="1425">
        <f t="shared" si="1"/>
        <v>25.067863440426574</v>
      </c>
      <c r="N68" s="1413"/>
      <c r="O68" s="1358"/>
    </row>
    <row r="69" spans="1:16" ht="9.75" customHeight="1" x14ac:dyDescent="0.2">
      <c r="A69" s="1358"/>
      <c r="B69" s="1390"/>
      <c r="C69" s="1414"/>
      <c r="D69" s="1415" t="s">
        <v>575</v>
      </c>
      <c r="E69" s="1425">
        <f t="shared" si="1"/>
        <v>16.14902360768183</v>
      </c>
      <c r="F69" s="1425">
        <f t="shared" si="1"/>
        <v>17.171455233676973</v>
      </c>
      <c r="G69" s="1425">
        <f t="shared" si="1"/>
        <v>17.855765559603025</v>
      </c>
      <c r="H69" s="1425">
        <f t="shared" si="1"/>
        <v>19.625235800835576</v>
      </c>
      <c r="I69" s="1425">
        <f t="shared" si="1"/>
        <v>20.496586952021094</v>
      </c>
      <c r="J69" s="1425">
        <f t="shared" si="1"/>
        <v>20.826999246974161</v>
      </c>
      <c r="K69" s="1425">
        <f t="shared" si="1"/>
        <v>20.633151565899379</v>
      </c>
      <c r="L69" s="1425">
        <f t="shared" si="1"/>
        <v>21.093062463601491</v>
      </c>
      <c r="M69" s="1425">
        <f t="shared" si="1"/>
        <v>21.344602640408894</v>
      </c>
      <c r="N69" s="1413"/>
      <c r="O69" s="1358"/>
    </row>
    <row r="70" spans="1:16" ht="9.75" customHeight="1" x14ac:dyDescent="0.2">
      <c r="A70" s="1358"/>
      <c r="B70" s="1390"/>
      <c r="C70" s="1414"/>
      <c r="D70" s="1415" t="s">
        <v>576</v>
      </c>
      <c r="E70" s="1425">
        <f t="shared" si="1"/>
        <v>13.866470849426946</v>
      </c>
      <c r="F70" s="1425">
        <f t="shared" si="1"/>
        <v>14.894886125484438</v>
      </c>
      <c r="G70" s="1425">
        <f t="shared" si="1"/>
        <v>15.459062017495622</v>
      </c>
      <c r="H70" s="1425">
        <f t="shared" si="1"/>
        <v>16.45142406345116</v>
      </c>
      <c r="I70" s="1425">
        <f t="shared" si="1"/>
        <v>16.74895528450897</v>
      </c>
      <c r="J70" s="1425">
        <f t="shared" si="1"/>
        <v>16.833188815865558</v>
      </c>
      <c r="K70" s="1425">
        <f t="shared" si="1"/>
        <v>16.860362092577084</v>
      </c>
      <c r="L70" s="1425">
        <f t="shared" si="1"/>
        <v>16.805000448580024</v>
      </c>
      <c r="M70" s="1425">
        <f t="shared" si="1"/>
        <v>17.108266608274391</v>
      </c>
      <c r="N70" s="1413"/>
      <c r="O70" s="1358"/>
    </row>
    <row r="71" spans="1:16" ht="9.75" customHeight="1" x14ac:dyDescent="0.2">
      <c r="A71" s="1358"/>
      <c r="B71" s="1390"/>
      <c r="C71" s="1414"/>
      <c r="D71" s="1415" t="s">
        <v>577</v>
      </c>
      <c r="E71" s="1425">
        <f t="shared" si="1"/>
        <v>9.2600282021413562</v>
      </c>
      <c r="F71" s="1425">
        <f t="shared" si="1"/>
        <v>9.7532373378337169</v>
      </c>
      <c r="G71" s="1425">
        <f t="shared" si="1"/>
        <v>10.126138500217314</v>
      </c>
      <c r="H71" s="1425">
        <f t="shared" si="1"/>
        <v>10.701114484440039</v>
      </c>
      <c r="I71" s="1425">
        <f t="shared" si="1"/>
        <v>10.705059081984777</v>
      </c>
      <c r="J71" s="1425">
        <f t="shared" si="1"/>
        <v>10.888575724100543</v>
      </c>
      <c r="K71" s="1425">
        <f t="shared" si="1"/>
        <v>10.744449516559278</v>
      </c>
      <c r="L71" s="1425">
        <f t="shared" si="1"/>
        <v>10.662150788230297</v>
      </c>
      <c r="M71" s="1425">
        <f t="shared" si="1"/>
        <v>10.646562179987153</v>
      </c>
      <c r="N71" s="1413"/>
      <c r="O71" s="1358"/>
    </row>
    <row r="72" spans="1:16" ht="9.75" customHeight="1" x14ac:dyDescent="0.2">
      <c r="A72" s="1358"/>
      <c r="B72" s="1390"/>
      <c r="C72" s="1414"/>
      <c r="D72" s="1415" t="s">
        <v>578</v>
      </c>
      <c r="E72" s="1425">
        <f t="shared" si="1"/>
        <v>3.0489617413243115</v>
      </c>
      <c r="F72" s="1425">
        <f t="shared" si="1"/>
        <v>3.3120934615770814</v>
      </c>
      <c r="G72" s="1425">
        <f t="shared" si="1"/>
        <v>3.5330786390585116</v>
      </c>
      <c r="H72" s="1425">
        <f t="shared" si="1"/>
        <v>3.7144177021329128</v>
      </c>
      <c r="I72" s="1425">
        <f t="shared" si="1"/>
        <v>3.6928325501851003</v>
      </c>
      <c r="J72" s="1425">
        <f t="shared" si="1"/>
        <v>3.8109177757531962</v>
      </c>
      <c r="K72" s="1425">
        <f t="shared" si="1"/>
        <v>3.8930744121562904</v>
      </c>
      <c r="L72" s="1425">
        <f t="shared" si="1"/>
        <v>3.8366297482714113</v>
      </c>
      <c r="M72" s="1425">
        <f t="shared" si="1"/>
        <v>3.8309885185856678</v>
      </c>
      <c r="N72" s="1413"/>
      <c r="O72" s="1358"/>
    </row>
    <row r="73" spans="1:16" ht="9.75" customHeight="1" x14ac:dyDescent="0.2">
      <c r="A73" s="1358"/>
      <c r="B73" s="1390"/>
      <c r="C73" s="1414"/>
      <c r="D73" s="1415" t="s">
        <v>579</v>
      </c>
      <c r="E73" s="1425">
        <f t="shared" si="1"/>
        <v>0.88851608060833387</v>
      </c>
      <c r="F73" s="1425">
        <f t="shared" si="1"/>
        <v>0.99614292281147487</v>
      </c>
      <c r="G73" s="1425">
        <f t="shared" si="1"/>
        <v>1.0816262333502222</v>
      </c>
      <c r="H73" s="1425">
        <f t="shared" si="1"/>
        <v>1.0843945174617993</v>
      </c>
      <c r="I73" s="1425">
        <f t="shared" si="1"/>
        <v>1.0968654119941876</v>
      </c>
      <c r="J73" s="1425">
        <f t="shared" si="1"/>
        <v>1.1288061426813896</v>
      </c>
      <c r="K73" s="1425">
        <f t="shared" si="1"/>
        <v>1.1290069192932493</v>
      </c>
      <c r="L73" s="1425">
        <f t="shared" si="1"/>
        <v>1.1010694873793436</v>
      </c>
      <c r="M73" s="1425">
        <f t="shared" si="1"/>
        <v>1.1017356467254038</v>
      </c>
      <c r="N73" s="1413"/>
      <c r="O73" s="1358"/>
    </row>
    <row r="74" spans="1:16" ht="9.75" customHeight="1" x14ac:dyDescent="0.2">
      <c r="A74" s="1358"/>
      <c r="B74" s="1390"/>
      <c r="C74" s="1414"/>
      <c r="D74" s="1415" t="s">
        <v>580</v>
      </c>
      <c r="E74" s="1425">
        <f t="shared" si="1"/>
        <v>0.65145460254116527</v>
      </c>
      <c r="F74" s="1425">
        <f t="shared" si="1"/>
        <v>0.7803050471794144</v>
      </c>
      <c r="G74" s="1425">
        <f t="shared" si="1"/>
        <v>0.81575806765326675</v>
      </c>
      <c r="H74" s="1425">
        <f t="shared" si="1"/>
        <v>0.88799026320966901</v>
      </c>
      <c r="I74" s="1425">
        <f t="shared" si="1"/>
        <v>0.90734975377191585</v>
      </c>
      <c r="J74" s="1425">
        <f t="shared" si="1"/>
        <v>0.91943460789541587</v>
      </c>
      <c r="K74" s="1425">
        <f t="shared" si="1"/>
        <v>0.90509920333708715</v>
      </c>
      <c r="L74" s="1425">
        <f>+L63/L$53*100</f>
        <v>0.88626966556673814</v>
      </c>
      <c r="M74" s="1425">
        <f>+M63/M$53*100</f>
        <v>0.88472330549823186</v>
      </c>
      <c r="N74" s="1413"/>
      <c r="O74" s="1358"/>
    </row>
    <row r="75" spans="1:16" ht="9.75" customHeight="1" x14ac:dyDescent="0.2">
      <c r="A75" s="1358"/>
      <c r="B75" s="1358"/>
      <c r="C75" s="1446" t="s">
        <v>581</v>
      </c>
      <c r="D75" s="1447"/>
      <c r="E75" s="1446"/>
      <c r="F75" s="1446"/>
      <c r="G75" s="1446"/>
      <c r="H75" s="1446"/>
      <c r="I75" s="1446"/>
      <c r="J75" s="1446"/>
      <c r="K75" s="1446"/>
      <c r="L75" s="1447"/>
      <c r="M75" s="1448"/>
      <c r="N75" s="1413"/>
      <c r="O75" s="1358"/>
    </row>
    <row r="76" spans="1:16" ht="16.5" customHeight="1" x14ac:dyDescent="0.2">
      <c r="A76" s="1358"/>
      <c r="B76" s="1358"/>
      <c r="C76" s="1654" t="s">
        <v>584</v>
      </c>
      <c r="D76" s="1654"/>
      <c r="E76" s="1654"/>
      <c r="F76" s="1654"/>
      <c r="G76" s="1654"/>
      <c r="H76" s="1654"/>
      <c r="I76" s="1654"/>
      <c r="J76" s="1654"/>
      <c r="K76" s="1654"/>
      <c r="L76" s="1654"/>
      <c r="M76" s="1654"/>
      <c r="N76" s="1384"/>
      <c r="O76" s="1358"/>
    </row>
    <row r="77" spans="1:16" x14ac:dyDescent="0.2">
      <c r="A77" s="1358"/>
      <c r="B77" s="1358"/>
      <c r="C77" s="1449" t="s">
        <v>582</v>
      </c>
      <c r="D77" s="1450"/>
      <c r="E77" s="1451"/>
      <c r="F77" s="1451"/>
      <c r="G77" s="1451"/>
      <c r="H77" s="1451"/>
      <c r="I77" s="1451"/>
      <c r="J77" s="1452"/>
      <c r="K77" s="1452"/>
      <c r="L77" s="1452"/>
      <c r="M77" s="1451"/>
      <c r="N77" s="1384"/>
      <c r="O77" s="1358"/>
    </row>
    <row r="78" spans="1:16" ht="13.5" customHeight="1" x14ac:dyDescent="0.2">
      <c r="A78" s="1358"/>
      <c r="B78" s="1358"/>
      <c r="C78" s="1446"/>
      <c r="D78" s="1450"/>
      <c r="E78" s="1453"/>
      <c r="F78" s="1453"/>
      <c r="G78" s="1453"/>
      <c r="H78" s="1453"/>
      <c r="I78" s="1358"/>
      <c r="J78" s="1454"/>
      <c r="K78" s="1358"/>
      <c r="L78" s="1655">
        <v>42795</v>
      </c>
      <c r="M78" s="1655"/>
      <c r="N78" s="404">
        <v>13</v>
      </c>
      <c r="O78" s="1358"/>
    </row>
    <row r="79" spans="1:16" x14ac:dyDescent="0.2">
      <c r="C79" s="1455"/>
    </row>
  </sheetData>
  <mergeCells count="3">
    <mergeCell ref="C76:M76"/>
    <mergeCell ref="L78:M78"/>
    <mergeCell ref="B1:F1"/>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H57"/>
  <sheetViews>
    <sheetView zoomScaleNormal="100" workbookViewId="0"/>
  </sheetViews>
  <sheetFormatPr defaultRowHeight="12.75" x14ac:dyDescent="0.2"/>
  <cols>
    <col min="1" max="1" width="1" style="132" customWidth="1"/>
    <col min="2" max="2" width="2.5703125" style="132" customWidth="1"/>
    <col min="3" max="3" width="1" style="132" customWidth="1"/>
    <col min="4" max="4" width="20.85546875" style="132" customWidth="1"/>
    <col min="5" max="5" width="0.5703125" style="132" customWidth="1"/>
    <col min="6" max="6" width="8.42578125" style="132" customWidth="1"/>
    <col min="7" max="7" width="0.42578125" style="132" customWidth="1"/>
    <col min="8" max="8" width="9.28515625" style="132" customWidth="1"/>
    <col min="9" max="9" width="9.7109375" style="132" customWidth="1"/>
    <col min="10" max="10" width="9.42578125" style="132" customWidth="1"/>
    <col min="11" max="11" width="9" style="132" customWidth="1"/>
    <col min="12" max="12" width="8.42578125" style="132" customWidth="1"/>
    <col min="13" max="13" width="9.28515625" style="132" customWidth="1"/>
    <col min="14" max="14" width="9.140625" style="132" customWidth="1"/>
    <col min="15" max="15" width="2.5703125" style="132" customWidth="1"/>
    <col min="16" max="16" width="1" style="132" customWidth="1"/>
    <col min="17" max="16384" width="9.140625" style="132"/>
  </cols>
  <sheetData>
    <row r="1" spans="1:16" ht="13.5" customHeight="1" x14ac:dyDescent="0.2">
      <c r="A1" s="131"/>
      <c r="B1" s="237"/>
      <c r="C1" s="237"/>
      <c r="D1" s="237"/>
      <c r="E1" s="226"/>
      <c r="F1" s="226"/>
      <c r="G1" s="226"/>
      <c r="H1" s="226"/>
      <c r="I1" s="226"/>
      <c r="J1" s="226"/>
      <c r="K1" s="226"/>
      <c r="L1" s="1671" t="s">
        <v>322</v>
      </c>
      <c r="M1" s="1671"/>
      <c r="N1" s="1671"/>
      <c r="O1" s="1671"/>
      <c r="P1" s="131"/>
    </row>
    <row r="2" spans="1:16" ht="6" customHeight="1" x14ac:dyDescent="0.2">
      <c r="A2" s="131"/>
      <c r="B2" s="238"/>
      <c r="C2" s="401"/>
      <c r="D2" s="401"/>
      <c r="E2" s="225"/>
      <c r="F2" s="225"/>
      <c r="G2" s="225"/>
      <c r="H2" s="225"/>
      <c r="I2" s="225"/>
      <c r="J2" s="225"/>
      <c r="K2" s="225"/>
      <c r="L2" s="225"/>
      <c r="M2" s="225"/>
      <c r="N2" s="133"/>
      <c r="O2" s="133"/>
      <c r="P2" s="131"/>
    </row>
    <row r="3" spans="1:16" ht="13.5" customHeight="1" thickBot="1" x14ac:dyDescent="0.25">
      <c r="A3" s="131"/>
      <c r="B3" s="239"/>
      <c r="C3" s="134"/>
      <c r="D3" s="134"/>
      <c r="E3" s="134"/>
      <c r="F3" s="133"/>
      <c r="G3" s="133"/>
      <c r="H3" s="133"/>
      <c r="I3" s="133"/>
      <c r="J3" s="133"/>
      <c r="K3" s="133"/>
      <c r="L3" s="569"/>
      <c r="M3" s="569"/>
      <c r="N3" s="569" t="s">
        <v>70</v>
      </c>
      <c r="O3" s="569"/>
      <c r="P3" s="569"/>
    </row>
    <row r="4" spans="1:16" ht="15" customHeight="1" thickBot="1" x14ac:dyDescent="0.25">
      <c r="A4" s="131"/>
      <c r="B4" s="239"/>
      <c r="C4" s="253" t="s">
        <v>299</v>
      </c>
      <c r="D4" s="256"/>
      <c r="E4" s="256"/>
      <c r="F4" s="256"/>
      <c r="G4" s="256"/>
      <c r="H4" s="256"/>
      <c r="I4" s="256"/>
      <c r="J4" s="256"/>
      <c r="K4" s="256"/>
      <c r="L4" s="256"/>
      <c r="M4" s="256"/>
      <c r="N4" s="257"/>
      <c r="O4" s="569"/>
      <c r="P4" s="569"/>
    </row>
    <row r="5" spans="1:16" ht="7.5" customHeight="1" x14ac:dyDescent="0.2">
      <c r="A5" s="131"/>
      <c r="B5" s="239"/>
      <c r="C5" s="1672" t="s">
        <v>85</v>
      </c>
      <c r="D5" s="1672"/>
      <c r="E5" s="133"/>
      <c r="F5" s="11"/>
      <c r="G5" s="133"/>
      <c r="H5" s="133"/>
      <c r="I5" s="133"/>
      <c r="J5" s="133"/>
      <c r="K5" s="133"/>
      <c r="L5" s="569"/>
      <c r="M5" s="569"/>
      <c r="N5" s="569"/>
      <c r="O5" s="569"/>
      <c r="P5" s="569"/>
    </row>
    <row r="6" spans="1:16" ht="13.5" customHeight="1" x14ac:dyDescent="0.2">
      <c r="A6" s="131"/>
      <c r="B6" s="239"/>
      <c r="C6" s="1673"/>
      <c r="D6" s="1673"/>
      <c r="E6" s="81">
        <v>1999</v>
      </c>
      <c r="F6" s="81"/>
      <c r="G6" s="133"/>
      <c r="H6" s="82">
        <v>2011</v>
      </c>
      <c r="I6" s="82">
        <v>2012</v>
      </c>
      <c r="J6" s="82">
        <v>2013</v>
      </c>
      <c r="K6" s="82">
        <v>2014</v>
      </c>
      <c r="L6" s="82">
        <v>2015</v>
      </c>
      <c r="M6" s="82">
        <v>2016</v>
      </c>
      <c r="N6" s="82">
        <v>2017</v>
      </c>
      <c r="O6" s="569"/>
      <c r="P6" s="569"/>
    </row>
    <row r="7" spans="1:16" ht="2.25" customHeight="1" x14ac:dyDescent="0.2">
      <c r="A7" s="131"/>
      <c r="B7" s="239"/>
      <c r="C7" s="83"/>
      <c r="D7" s="83"/>
      <c r="E7" s="11"/>
      <c r="F7" s="11"/>
      <c r="G7" s="133"/>
      <c r="H7" s="11"/>
      <c r="I7" s="11"/>
      <c r="J7" s="11"/>
      <c r="K7" s="11"/>
      <c r="L7" s="11"/>
      <c r="M7" s="11"/>
      <c r="N7" s="11"/>
      <c r="O7" s="569"/>
      <c r="P7" s="569"/>
    </row>
    <row r="8" spans="1:16" ht="30" customHeight="1" x14ac:dyDescent="0.2">
      <c r="A8" s="131"/>
      <c r="B8" s="239"/>
      <c r="C8" s="1674" t="s">
        <v>298</v>
      </c>
      <c r="D8" s="1674"/>
      <c r="E8" s="1674"/>
      <c r="F8" s="1674"/>
      <c r="G8" s="224"/>
      <c r="H8" s="1087">
        <v>485</v>
      </c>
      <c r="I8" s="1087">
        <v>485</v>
      </c>
      <c r="J8" s="1087">
        <v>485</v>
      </c>
      <c r="K8" s="1087">
        <v>505</v>
      </c>
      <c r="L8" s="1087">
        <v>505</v>
      </c>
      <c r="M8" s="1087">
        <v>530</v>
      </c>
      <c r="N8" s="1087">
        <v>557</v>
      </c>
      <c r="O8" s="199"/>
      <c r="P8" s="199"/>
    </row>
    <row r="9" spans="1:16" ht="31.5" customHeight="1" x14ac:dyDescent="0.2">
      <c r="A9" s="131"/>
      <c r="B9" s="241"/>
      <c r="C9" s="198" t="s">
        <v>285</v>
      </c>
      <c r="D9" s="198"/>
      <c r="E9" s="195"/>
      <c r="F9" s="195"/>
      <c r="G9" s="197"/>
      <c r="H9" s="196" t="s">
        <v>284</v>
      </c>
      <c r="I9" s="564" t="s">
        <v>339</v>
      </c>
      <c r="J9" s="564" t="s">
        <v>339</v>
      </c>
      <c r="K9" s="196" t="s">
        <v>409</v>
      </c>
      <c r="L9" s="564" t="s">
        <v>339</v>
      </c>
      <c r="M9" s="196" t="s">
        <v>442</v>
      </c>
      <c r="N9" s="196" t="s">
        <v>496</v>
      </c>
      <c r="O9" s="196"/>
      <c r="P9" s="196"/>
    </row>
    <row r="10" spans="1:16" s="137" customFormat="1" ht="18" customHeight="1" x14ac:dyDescent="0.2">
      <c r="A10" s="135"/>
      <c r="B10" s="240"/>
      <c r="C10" s="138" t="s">
        <v>283</v>
      </c>
      <c r="D10" s="138"/>
      <c r="E10" s="195"/>
      <c r="F10" s="195"/>
      <c r="G10" s="136"/>
      <c r="H10" s="195" t="s">
        <v>282</v>
      </c>
      <c r="I10" s="564" t="s">
        <v>339</v>
      </c>
      <c r="J10" s="564" t="s">
        <v>339</v>
      </c>
      <c r="K10" s="564" t="s">
        <v>410</v>
      </c>
      <c r="L10" s="564" t="s">
        <v>339</v>
      </c>
      <c r="M10" s="564" t="s">
        <v>441</v>
      </c>
      <c r="N10" s="564" t="s">
        <v>495</v>
      </c>
      <c r="O10" s="195"/>
      <c r="P10" s="195"/>
    </row>
    <row r="11" spans="1:16" ht="20.25" customHeight="1" thickBot="1" x14ac:dyDescent="0.25">
      <c r="A11" s="131"/>
      <c r="B11" s="239"/>
      <c r="C11" s="571" t="s">
        <v>340</v>
      </c>
      <c r="D11" s="570"/>
      <c r="E11" s="133"/>
      <c r="F11" s="133"/>
      <c r="G11" s="133"/>
      <c r="H11" s="133"/>
      <c r="I11" s="133"/>
      <c r="J11" s="133"/>
      <c r="K11" s="133"/>
      <c r="L11" s="133"/>
      <c r="M11" s="133"/>
      <c r="N11" s="569"/>
      <c r="O11" s="133"/>
      <c r="P11" s="131"/>
    </row>
    <row r="12" spans="1:16" s="137" customFormat="1" ht="13.5" customHeight="1" thickBot="1" x14ac:dyDescent="0.25">
      <c r="A12" s="135"/>
      <c r="B12" s="240"/>
      <c r="C12" s="253" t="s">
        <v>281</v>
      </c>
      <c r="D12" s="254"/>
      <c r="E12" s="254"/>
      <c r="F12" s="254"/>
      <c r="G12" s="254"/>
      <c r="H12" s="254"/>
      <c r="I12" s="254"/>
      <c r="J12" s="254"/>
      <c r="K12" s="254"/>
      <c r="L12" s="254"/>
      <c r="M12" s="254"/>
      <c r="N12" s="255"/>
      <c r="O12" s="133"/>
      <c r="P12" s="131"/>
    </row>
    <row r="13" spans="1:16" ht="7.5" customHeight="1" x14ac:dyDescent="0.2">
      <c r="A13" s="131"/>
      <c r="B13" s="239"/>
      <c r="C13" s="1675" t="s">
        <v>278</v>
      </c>
      <c r="D13" s="1675"/>
      <c r="E13" s="139"/>
      <c r="F13" s="139"/>
      <c r="G13" s="84"/>
      <c r="H13" s="140"/>
      <c r="I13" s="140"/>
      <c r="J13" s="140"/>
      <c r="K13" s="140"/>
      <c r="L13" s="140"/>
      <c r="M13" s="140"/>
      <c r="N13" s="140"/>
      <c r="O13" s="133"/>
      <c r="P13" s="131"/>
    </row>
    <row r="14" spans="1:16" ht="13.5" customHeight="1" x14ac:dyDescent="0.2">
      <c r="A14" s="131"/>
      <c r="B14" s="239"/>
      <c r="C14" s="1676"/>
      <c r="D14" s="1676"/>
      <c r="E14" s="139"/>
      <c r="F14" s="139"/>
      <c r="G14" s="84"/>
      <c r="H14" s="1677">
        <v>2013</v>
      </c>
      <c r="I14" s="1677"/>
      <c r="J14" s="1678">
        <v>2014</v>
      </c>
      <c r="K14" s="1679"/>
      <c r="L14" s="1677">
        <v>2015</v>
      </c>
      <c r="M14" s="1677"/>
      <c r="N14" s="980">
        <v>2016</v>
      </c>
      <c r="O14" s="133"/>
      <c r="P14" s="131"/>
    </row>
    <row r="15" spans="1:16" ht="12.75" customHeight="1" x14ac:dyDescent="0.2">
      <c r="A15" s="131"/>
      <c r="B15" s="239"/>
      <c r="C15" s="139"/>
      <c r="D15" s="139"/>
      <c r="E15" s="139"/>
      <c r="F15" s="139"/>
      <c r="G15" s="84"/>
      <c r="H15" s="1123" t="s">
        <v>87</v>
      </c>
      <c r="I15" s="477" t="s">
        <v>86</v>
      </c>
      <c r="J15" s="980" t="s">
        <v>87</v>
      </c>
      <c r="K15" s="725" t="s">
        <v>86</v>
      </c>
      <c r="L15" s="980" t="s">
        <v>87</v>
      </c>
      <c r="M15" s="477" t="s">
        <v>86</v>
      </c>
      <c r="N15" s="980" t="s">
        <v>498</v>
      </c>
      <c r="O15" s="133"/>
      <c r="P15" s="131"/>
    </row>
    <row r="16" spans="1:16" ht="4.5" customHeight="1" x14ac:dyDescent="0.2">
      <c r="A16" s="131"/>
      <c r="B16" s="239"/>
      <c r="C16" s="139"/>
      <c r="D16" s="139"/>
      <c r="E16" s="139"/>
      <c r="F16" s="139"/>
      <c r="G16" s="84"/>
      <c r="H16" s="405"/>
      <c r="I16" s="405"/>
      <c r="J16" s="999"/>
      <c r="K16" s="405"/>
      <c r="L16" s="1125"/>
      <c r="M16" s="1126"/>
      <c r="O16" s="140"/>
      <c r="P16" s="131"/>
    </row>
    <row r="17" spans="1:17" ht="15" customHeight="1" x14ac:dyDescent="0.2">
      <c r="A17" s="131"/>
      <c r="B17" s="239"/>
      <c r="C17" s="218" t="s">
        <v>297</v>
      </c>
      <c r="D17" s="250"/>
      <c r="E17" s="245"/>
      <c r="F17" s="245"/>
      <c r="G17" s="252"/>
      <c r="H17" s="565">
        <v>962.96</v>
      </c>
      <c r="I17" s="565">
        <v>958.81</v>
      </c>
      <c r="J17" s="1003">
        <v>945.78</v>
      </c>
      <c r="K17" s="565">
        <v>946.97</v>
      </c>
      <c r="L17" s="1009">
        <v>950.9</v>
      </c>
      <c r="M17" s="1127">
        <f>+I37</f>
        <v>952.67243142082441</v>
      </c>
      <c r="N17" s="565">
        <v>957.61</v>
      </c>
      <c r="O17" s="140"/>
      <c r="P17" s="131"/>
      <c r="Q17" s="1092"/>
    </row>
    <row r="18" spans="1:17" ht="13.5" customHeight="1" x14ac:dyDescent="0.2">
      <c r="A18" s="131"/>
      <c r="B18" s="239"/>
      <c r="C18" s="574" t="s">
        <v>72</v>
      </c>
      <c r="D18" s="141"/>
      <c r="E18" s="139"/>
      <c r="F18" s="139"/>
      <c r="G18" s="84"/>
      <c r="H18" s="566">
        <v>1043.8499999999999</v>
      </c>
      <c r="I18" s="566">
        <v>1037.9100000000001</v>
      </c>
      <c r="J18" s="1004">
        <v>1032.19</v>
      </c>
      <c r="K18" s="566">
        <v>1033.18</v>
      </c>
      <c r="L18" s="1000">
        <v>1035.1600000000001</v>
      </c>
      <c r="M18" s="1128">
        <v>1034.2916578226188</v>
      </c>
      <c r="N18" s="566">
        <v>1038.3599999999999</v>
      </c>
      <c r="O18" s="140"/>
      <c r="P18" s="131"/>
    </row>
    <row r="19" spans="1:17" ht="13.5" customHeight="1" x14ac:dyDescent="0.2">
      <c r="A19" s="131"/>
      <c r="B19" s="239"/>
      <c r="C19" s="574" t="s">
        <v>71</v>
      </c>
      <c r="D19" s="141"/>
      <c r="E19" s="139"/>
      <c r="F19" s="139"/>
      <c r="G19" s="84"/>
      <c r="H19" s="566">
        <v>857.33</v>
      </c>
      <c r="I19" s="566">
        <v>853.8</v>
      </c>
      <c r="J19" s="1004">
        <v>840.78</v>
      </c>
      <c r="K19" s="566">
        <v>842.98</v>
      </c>
      <c r="L19" s="1000">
        <v>849.53</v>
      </c>
      <c r="M19" s="1128">
        <v>852.69380865007668</v>
      </c>
      <c r="N19" s="566">
        <v>860.34</v>
      </c>
      <c r="O19" s="140"/>
      <c r="P19" s="131"/>
    </row>
    <row r="20" spans="1:17" ht="6.75" customHeight="1" x14ac:dyDescent="0.2">
      <c r="A20" s="131"/>
      <c r="B20" s="239"/>
      <c r="C20" s="172"/>
      <c r="D20" s="141"/>
      <c r="E20" s="139"/>
      <c r="F20" s="139"/>
      <c r="G20" s="84"/>
      <c r="H20" s="575"/>
      <c r="I20" s="575"/>
      <c r="J20" s="1005"/>
      <c r="K20" s="575"/>
      <c r="L20" s="1129"/>
      <c r="M20" s="1130"/>
      <c r="N20" s="575"/>
      <c r="O20" s="140"/>
      <c r="P20" s="131"/>
    </row>
    <row r="21" spans="1:17" ht="15" customHeight="1" x14ac:dyDescent="0.2">
      <c r="A21" s="131"/>
      <c r="B21" s="239"/>
      <c r="C21" s="218" t="s">
        <v>296</v>
      </c>
      <c r="D21" s="250"/>
      <c r="E21" s="245"/>
      <c r="F21" s="245"/>
      <c r="G21" s="249"/>
      <c r="H21" s="565">
        <v>1124.83</v>
      </c>
      <c r="I21" s="565">
        <v>1125.5899999999999</v>
      </c>
      <c r="J21" s="1009">
        <v>1120.4000000000001</v>
      </c>
      <c r="K21" s="565">
        <v>1124.49</v>
      </c>
      <c r="L21" s="1009">
        <v>1140.3699999999999</v>
      </c>
      <c r="M21" s="1127">
        <f>+K37</f>
        <v>1130.3699999999999</v>
      </c>
      <c r="N21" s="565">
        <v>1138.73</v>
      </c>
      <c r="O21" s="140"/>
      <c r="P21" s="131"/>
    </row>
    <row r="22" spans="1:17" s="143" customFormat="1" ht="13.5" customHeight="1" x14ac:dyDescent="0.2">
      <c r="A22" s="142"/>
      <c r="B22" s="242"/>
      <c r="C22" s="574" t="s">
        <v>72</v>
      </c>
      <c r="D22" s="141"/>
      <c r="E22" s="139"/>
      <c r="F22" s="139"/>
      <c r="G22" s="84"/>
      <c r="H22" s="566">
        <v>1232.1199999999999</v>
      </c>
      <c r="I22" s="566">
        <v>1233.47</v>
      </c>
      <c r="J22" s="1000">
        <v>1241.71</v>
      </c>
      <c r="K22" s="566">
        <v>1246.24</v>
      </c>
      <c r="L22" s="1000">
        <v>1262.17</v>
      </c>
      <c r="M22" s="1128">
        <v>1245.79</v>
      </c>
      <c r="N22" s="566">
        <v>1259.46</v>
      </c>
      <c r="O22" s="139"/>
      <c r="P22" s="142"/>
    </row>
    <row r="23" spans="1:17" s="143" customFormat="1" ht="13.5" customHeight="1" x14ac:dyDescent="0.2">
      <c r="A23" s="142"/>
      <c r="B23" s="242"/>
      <c r="C23" s="574" t="s">
        <v>71</v>
      </c>
      <c r="D23" s="141"/>
      <c r="E23" s="139"/>
      <c r="F23" s="139"/>
      <c r="G23" s="84"/>
      <c r="H23" s="566">
        <v>984.61</v>
      </c>
      <c r="I23" s="566">
        <v>982.36</v>
      </c>
      <c r="J23" s="1004">
        <v>972.99</v>
      </c>
      <c r="K23" s="566">
        <v>977.62</v>
      </c>
      <c r="L23" s="1000">
        <v>993.84</v>
      </c>
      <c r="M23" s="1128">
        <v>989</v>
      </c>
      <c r="N23" s="1000">
        <v>993.28</v>
      </c>
      <c r="O23" s="139"/>
      <c r="P23" s="142"/>
    </row>
    <row r="24" spans="1:17" ht="15" customHeight="1" x14ac:dyDescent="0.2">
      <c r="A24" s="131"/>
      <c r="B24" s="239"/>
      <c r="C24" s="1090" t="s">
        <v>477</v>
      </c>
      <c r="E24" s="139"/>
      <c r="F24" s="139"/>
      <c r="G24" s="84"/>
      <c r="H24" s="1089">
        <f t="shared" ref="H24:M24" si="0">+H23/H22</f>
        <v>0.79911859234490157</v>
      </c>
      <c r="I24" s="1089">
        <f t="shared" si="0"/>
        <v>0.79641985617809918</v>
      </c>
      <c r="J24" s="1091">
        <f t="shared" si="0"/>
        <v>0.78358876066070171</v>
      </c>
      <c r="K24" s="1089">
        <f t="shared" si="0"/>
        <v>0.78445564257285916</v>
      </c>
      <c r="L24" s="1131">
        <f t="shared" si="0"/>
        <v>0.78740581696601886</v>
      </c>
      <c r="M24" s="1132">
        <f t="shared" si="0"/>
        <v>0.79387376684673983</v>
      </c>
      <c r="N24" s="1131">
        <f>+N23/N22</f>
        <v>0.78865545551268001</v>
      </c>
      <c r="O24" s="140"/>
      <c r="P24" s="131"/>
    </row>
    <row r="25" spans="1:17" ht="21.75" customHeight="1" x14ac:dyDescent="0.2">
      <c r="A25" s="131"/>
      <c r="B25" s="239"/>
      <c r="C25" s="218" t="s">
        <v>295</v>
      </c>
      <c r="D25" s="250"/>
      <c r="E25" s="245"/>
      <c r="F25" s="245"/>
      <c r="G25" s="251"/>
      <c r="H25" s="567">
        <f t="shared" ref="H25:M27" si="1">H17/H21*100</f>
        <v>85.609380973124843</v>
      </c>
      <c r="I25" s="567">
        <f t="shared" si="1"/>
        <v>85.182881866398958</v>
      </c>
      <c r="J25" s="1006">
        <f t="shared" si="1"/>
        <v>84.41449482327738</v>
      </c>
      <c r="K25" s="567">
        <f t="shared" si="1"/>
        <v>84.21328780158116</v>
      </c>
      <c r="L25" s="1133">
        <f t="shared" si="1"/>
        <v>83.385217078667452</v>
      </c>
      <c r="M25" s="1134">
        <f t="shared" si="1"/>
        <v>84.279698808427725</v>
      </c>
      <c r="N25" s="1133">
        <f>N17/N21*100</f>
        <v>84.094561485163297</v>
      </c>
      <c r="O25" s="140"/>
      <c r="P25" s="131"/>
    </row>
    <row r="26" spans="1:17" ht="13.5" customHeight="1" x14ac:dyDescent="0.2">
      <c r="A26" s="131"/>
      <c r="B26" s="239"/>
      <c r="C26" s="574" t="s">
        <v>72</v>
      </c>
      <c r="D26" s="141"/>
      <c r="E26" s="139"/>
      <c r="F26" s="139"/>
      <c r="G26" s="194"/>
      <c r="H26" s="787">
        <f t="shared" si="1"/>
        <v>84.719832483848975</v>
      </c>
      <c r="I26" s="787">
        <f t="shared" si="1"/>
        <v>84.145540629281626</v>
      </c>
      <c r="J26" s="1007">
        <f t="shared" si="1"/>
        <v>83.126494914271447</v>
      </c>
      <c r="K26" s="787">
        <f t="shared" si="1"/>
        <v>82.903774553858014</v>
      </c>
      <c r="L26" s="1135">
        <f t="shared" si="1"/>
        <v>82.014308690588436</v>
      </c>
      <c r="M26" s="1136">
        <f t="shared" si="1"/>
        <v>83.022953934661444</v>
      </c>
      <c r="N26" s="1135">
        <f>N18/N22*100</f>
        <v>82.444857319803717</v>
      </c>
      <c r="O26" s="140"/>
      <c r="P26" s="131"/>
    </row>
    <row r="27" spans="1:17" ht="13.5" customHeight="1" x14ac:dyDescent="0.2">
      <c r="A27" s="131"/>
      <c r="B27" s="239"/>
      <c r="C27" s="574" t="s">
        <v>71</v>
      </c>
      <c r="D27" s="141"/>
      <c r="E27" s="139"/>
      <c r="F27" s="139"/>
      <c r="G27" s="194"/>
      <c r="H27" s="787">
        <f t="shared" si="1"/>
        <v>87.073054305765737</v>
      </c>
      <c r="I27" s="787">
        <f t="shared" si="1"/>
        <v>86.913147929475954</v>
      </c>
      <c r="J27" s="1007">
        <f t="shared" si="1"/>
        <v>86.411987790213658</v>
      </c>
      <c r="K27" s="787">
        <f t="shared" si="1"/>
        <v>86.227777664123067</v>
      </c>
      <c r="L27" s="1135">
        <f t="shared" si="1"/>
        <v>85.479554052966265</v>
      </c>
      <c r="M27" s="1136">
        <f t="shared" si="1"/>
        <v>86.217776405467816</v>
      </c>
      <c r="N27" s="1135">
        <f>N19/N23*100</f>
        <v>86.616059922680421</v>
      </c>
      <c r="O27" s="140"/>
      <c r="P27" s="131"/>
    </row>
    <row r="28" spans="1:17" ht="6.75" customHeight="1" x14ac:dyDescent="0.2">
      <c r="A28" s="131"/>
      <c r="B28" s="239"/>
      <c r="C28" s="172"/>
      <c r="D28" s="141"/>
      <c r="E28" s="139"/>
      <c r="F28" s="139"/>
      <c r="G28" s="193"/>
      <c r="H28" s="568"/>
      <c r="I28" s="568"/>
      <c r="J28" s="1008"/>
      <c r="K28" s="568"/>
      <c r="L28" s="1137"/>
      <c r="M28" s="1138"/>
      <c r="N28" s="1137"/>
      <c r="O28" s="140"/>
      <c r="P28" s="131"/>
    </row>
    <row r="29" spans="1:17" ht="23.25" customHeight="1" x14ac:dyDescent="0.2">
      <c r="A29" s="131"/>
      <c r="B29" s="239"/>
      <c r="C29" s="1657" t="s">
        <v>294</v>
      </c>
      <c r="D29" s="1657"/>
      <c r="E29" s="1657"/>
      <c r="F29" s="1657"/>
      <c r="G29" s="249"/>
      <c r="H29" s="565">
        <v>11.7</v>
      </c>
      <c r="I29" s="565">
        <v>12</v>
      </c>
      <c r="J29" s="1003">
        <v>13.2</v>
      </c>
      <c r="K29" s="565">
        <v>19.600000000000001</v>
      </c>
      <c r="L29" s="1009">
        <v>21.4</v>
      </c>
      <c r="M29" s="1127">
        <f>+M37</f>
        <v>21.1</v>
      </c>
      <c r="N29" s="1009">
        <v>25.3</v>
      </c>
      <c r="O29" s="140"/>
      <c r="P29" s="131"/>
    </row>
    <row r="30" spans="1:17" ht="13.5" customHeight="1" x14ac:dyDescent="0.2">
      <c r="A30" s="142"/>
      <c r="B30" s="242"/>
      <c r="C30" s="574" t="s">
        <v>280</v>
      </c>
      <c r="D30" s="141"/>
      <c r="E30" s="139"/>
      <c r="F30" s="139"/>
      <c r="G30" s="84"/>
      <c r="H30" s="566">
        <v>9.1999999999999993</v>
      </c>
      <c r="I30" s="566">
        <v>8.6999999999999993</v>
      </c>
      <c r="J30" s="1000">
        <v>8.1</v>
      </c>
      <c r="K30" s="566">
        <v>15.1</v>
      </c>
      <c r="L30" s="1000">
        <v>16.899999999999999</v>
      </c>
      <c r="M30" s="1128">
        <v>17</v>
      </c>
      <c r="N30" s="1000">
        <v>19.7</v>
      </c>
      <c r="P30" s="131"/>
    </row>
    <row r="31" spans="1:17" ht="13.5" customHeight="1" x14ac:dyDescent="0.2">
      <c r="A31" s="131"/>
      <c r="B31" s="239"/>
      <c r="C31" s="574" t="s">
        <v>279</v>
      </c>
      <c r="D31" s="141"/>
      <c r="E31" s="139"/>
      <c r="F31" s="139"/>
      <c r="G31" s="84"/>
      <c r="H31" s="566">
        <v>15.1</v>
      </c>
      <c r="I31" s="566">
        <v>16.5</v>
      </c>
      <c r="J31" s="1000">
        <v>19.3</v>
      </c>
      <c r="K31" s="566">
        <v>25</v>
      </c>
      <c r="L31" s="1000">
        <v>26.9</v>
      </c>
      <c r="M31" s="1128">
        <v>26.2</v>
      </c>
      <c r="N31" s="1000">
        <v>32</v>
      </c>
      <c r="O31" s="140"/>
      <c r="P31" s="131"/>
    </row>
    <row r="32" spans="1:17" ht="20.25" customHeight="1" thickBot="1" x14ac:dyDescent="0.25">
      <c r="A32" s="131"/>
      <c r="B32" s="239"/>
      <c r="C32" s="172"/>
      <c r="D32" s="141"/>
      <c r="E32" s="139"/>
      <c r="F32" s="139"/>
      <c r="G32" s="1667"/>
      <c r="H32" s="1667"/>
      <c r="I32" s="1667"/>
      <c r="J32" s="1667"/>
      <c r="K32" s="1667"/>
      <c r="L32" s="1667"/>
      <c r="M32" s="1668"/>
      <c r="N32" s="1668"/>
      <c r="O32" s="140"/>
      <c r="P32" s="131"/>
    </row>
    <row r="33" spans="1:34" ht="30.75" customHeight="1" thickBot="1" x14ac:dyDescent="0.25">
      <c r="A33" s="131"/>
      <c r="B33" s="239"/>
      <c r="C33" s="1659" t="s">
        <v>293</v>
      </c>
      <c r="D33" s="1660"/>
      <c r="E33" s="1660"/>
      <c r="F33" s="1660"/>
      <c r="G33" s="1660"/>
      <c r="H33" s="1660"/>
      <c r="I33" s="1660"/>
      <c r="J33" s="1660"/>
      <c r="K33" s="1660"/>
      <c r="L33" s="1660"/>
      <c r="M33" s="1660"/>
      <c r="N33" s="1661"/>
      <c r="O33" s="187"/>
      <c r="P33" s="131"/>
    </row>
    <row r="34" spans="1:34" ht="7.5" customHeight="1" x14ac:dyDescent="0.2">
      <c r="A34" s="131"/>
      <c r="B34" s="239"/>
      <c r="C34" s="1662" t="s">
        <v>278</v>
      </c>
      <c r="D34" s="1662"/>
      <c r="E34" s="190"/>
      <c r="F34" s="189"/>
      <c r="G34" s="144"/>
      <c r="H34" s="145"/>
      <c r="I34" s="145"/>
      <c r="J34" s="145"/>
      <c r="K34" s="145"/>
      <c r="L34" s="145"/>
      <c r="M34" s="145"/>
      <c r="N34" s="145"/>
      <c r="O34" s="187"/>
      <c r="P34" s="131"/>
      <c r="S34" s="137"/>
      <c r="T34" s="137"/>
      <c r="U34" s="137"/>
      <c r="V34" s="137"/>
      <c r="W34" s="137"/>
      <c r="X34" s="137"/>
      <c r="Y34" s="137"/>
      <c r="Z34" s="137"/>
      <c r="AA34" s="137"/>
      <c r="AB34" s="137"/>
      <c r="AC34" s="137"/>
      <c r="AD34" s="137"/>
      <c r="AF34" s="137"/>
      <c r="AG34" s="137"/>
      <c r="AH34" s="137"/>
    </row>
    <row r="35" spans="1:34" ht="36" customHeight="1" x14ac:dyDescent="0.2">
      <c r="A35" s="131"/>
      <c r="B35" s="239"/>
      <c r="C35" s="1663"/>
      <c r="D35" s="1663"/>
      <c r="E35" s="192"/>
      <c r="F35" s="192"/>
      <c r="G35" s="192"/>
      <c r="H35" s="192"/>
      <c r="I35" s="1664" t="s">
        <v>277</v>
      </c>
      <c r="J35" s="1665"/>
      <c r="K35" s="1666" t="s">
        <v>276</v>
      </c>
      <c r="L35" s="1665"/>
      <c r="M35" s="1666" t="s">
        <v>275</v>
      </c>
      <c r="N35" s="1664"/>
      <c r="O35" s="187"/>
      <c r="P35" s="131"/>
    </row>
    <row r="36" spans="1:34" s="137" customFormat="1" ht="22.5" customHeight="1" x14ac:dyDescent="0.2">
      <c r="A36" s="135"/>
      <c r="B36" s="240"/>
      <c r="C36" s="192"/>
      <c r="D36" s="192"/>
      <c r="E36" s="192"/>
      <c r="F36" s="192"/>
      <c r="G36" s="192"/>
      <c r="H36" s="192"/>
      <c r="I36" s="979" t="s">
        <v>478</v>
      </c>
      <c r="J36" s="979" t="s">
        <v>499</v>
      </c>
      <c r="K36" s="1139" t="s">
        <v>478</v>
      </c>
      <c r="L36" s="1140" t="s">
        <v>499</v>
      </c>
      <c r="M36" s="979" t="s">
        <v>478</v>
      </c>
      <c r="N36" s="979" t="s">
        <v>499</v>
      </c>
      <c r="O36" s="191"/>
      <c r="P36" s="135"/>
      <c r="S36" s="132"/>
      <c r="T36" s="132"/>
      <c r="U36" s="132"/>
      <c r="V36" s="132"/>
      <c r="W36" s="132"/>
      <c r="X36" s="132"/>
      <c r="Y36" s="132"/>
      <c r="Z36" s="132"/>
      <c r="AA36" s="132"/>
      <c r="AB36" s="132"/>
      <c r="AC36" s="132"/>
      <c r="AD36" s="132"/>
      <c r="AF36" s="132"/>
      <c r="AG36" s="132"/>
      <c r="AH36" s="132"/>
    </row>
    <row r="37" spans="1:34" ht="15" customHeight="1" x14ac:dyDescent="0.2">
      <c r="A37" s="131"/>
      <c r="B37" s="239"/>
      <c r="C37" s="218" t="s">
        <v>68</v>
      </c>
      <c r="D37" s="244"/>
      <c r="E37" s="245"/>
      <c r="F37" s="246"/>
      <c r="G37" s="247"/>
      <c r="H37" s="248"/>
      <c r="I37" s="1001">
        <v>952.67243142082441</v>
      </c>
      <c r="J37" s="1001">
        <v>957.61093221125657</v>
      </c>
      <c r="K37" s="1141">
        <v>1130.3699999999999</v>
      </c>
      <c r="L37" s="1142">
        <v>1138.73</v>
      </c>
      <c r="M37" s="1001">
        <v>21.1</v>
      </c>
      <c r="N37" s="1001">
        <v>25.3</v>
      </c>
      <c r="O37" s="187"/>
      <c r="P37" s="131"/>
      <c r="R37" s="1092"/>
      <c r="T37" s="268"/>
      <c r="U37" s="268"/>
      <c r="V37" s="268"/>
      <c r="W37" s="268"/>
      <c r="X37" s="268"/>
      <c r="Y37" s="268"/>
      <c r="Z37" s="268"/>
      <c r="AA37" s="268"/>
      <c r="AB37" s="268"/>
      <c r="AC37" s="268"/>
      <c r="AD37" s="268"/>
      <c r="AF37" s="268"/>
      <c r="AG37" s="268"/>
      <c r="AH37" s="268"/>
    </row>
    <row r="38" spans="1:34" ht="13.5" customHeight="1" x14ac:dyDescent="0.2">
      <c r="A38" s="131"/>
      <c r="B38" s="239"/>
      <c r="C38" s="95" t="s">
        <v>274</v>
      </c>
      <c r="D38" s="201"/>
      <c r="E38" s="201"/>
      <c r="F38" s="201"/>
      <c r="G38" s="201"/>
      <c r="H38" s="201"/>
      <c r="I38" s="1033">
        <v>959.61139513754881</v>
      </c>
      <c r="J38" s="1033">
        <v>964.11852531266436</v>
      </c>
      <c r="K38" s="1143">
        <v>1236.47</v>
      </c>
      <c r="L38" s="1144">
        <v>1219.53</v>
      </c>
      <c r="M38" s="1002">
        <v>8.1</v>
      </c>
      <c r="N38" s="1002">
        <v>17.8</v>
      </c>
      <c r="O38" s="997"/>
      <c r="P38" s="902"/>
      <c r="R38" s="1092"/>
      <c r="T38" s="268"/>
      <c r="U38" s="268"/>
      <c r="V38" s="268"/>
      <c r="W38" s="268"/>
      <c r="X38" s="268"/>
      <c r="Y38" s="268"/>
      <c r="Z38" s="268"/>
      <c r="AA38" s="268"/>
      <c r="AB38" s="268"/>
      <c r="AC38" s="268"/>
      <c r="AD38" s="268"/>
      <c r="AF38" s="268"/>
      <c r="AG38" s="268"/>
      <c r="AH38" s="268"/>
    </row>
    <row r="39" spans="1:34" ht="13.5" customHeight="1" x14ac:dyDescent="0.2">
      <c r="A39" s="131"/>
      <c r="B39" s="239"/>
      <c r="C39" s="95" t="s">
        <v>273</v>
      </c>
      <c r="D39" s="201"/>
      <c r="E39" s="201"/>
      <c r="F39" s="201"/>
      <c r="G39" s="201"/>
      <c r="H39" s="201"/>
      <c r="I39" s="1033">
        <v>876.8579355342672</v>
      </c>
      <c r="J39" s="1033">
        <v>892.45692649322598</v>
      </c>
      <c r="K39" s="1143">
        <v>1031.23</v>
      </c>
      <c r="L39" s="1144">
        <v>1045.9000000000001</v>
      </c>
      <c r="M39" s="1002">
        <v>26.2</v>
      </c>
      <c r="N39" s="1002">
        <v>31.6</v>
      </c>
      <c r="O39" s="997"/>
      <c r="P39" s="902"/>
      <c r="R39" s="1092"/>
      <c r="T39" s="268"/>
      <c r="U39" s="268"/>
      <c r="V39" s="268"/>
      <c r="W39" s="268"/>
      <c r="X39" s="268"/>
      <c r="Y39" s="268"/>
      <c r="Z39" s="268"/>
      <c r="AA39" s="268"/>
      <c r="AB39" s="268"/>
      <c r="AC39" s="268"/>
      <c r="AD39" s="268"/>
      <c r="AF39" s="268"/>
      <c r="AG39" s="268"/>
      <c r="AH39" s="268"/>
    </row>
    <row r="40" spans="1:34" ht="13.5" customHeight="1" x14ac:dyDescent="0.2">
      <c r="A40" s="131"/>
      <c r="B40" s="239"/>
      <c r="C40" s="95" t="s">
        <v>272</v>
      </c>
      <c r="D40" s="188"/>
      <c r="E40" s="188"/>
      <c r="F40" s="188"/>
      <c r="G40" s="188"/>
      <c r="H40" s="188"/>
      <c r="I40" s="1033">
        <v>2177.140839068968</v>
      </c>
      <c r="J40" s="1033">
        <v>2022.1768515946819</v>
      </c>
      <c r="K40" s="1143">
        <v>3067.01</v>
      </c>
      <c r="L40" s="1144">
        <v>2854.48</v>
      </c>
      <c r="M40" s="1002">
        <v>0.6</v>
      </c>
      <c r="N40" s="1002">
        <v>0.4</v>
      </c>
      <c r="O40" s="997"/>
      <c r="P40" s="902"/>
      <c r="R40" s="1092"/>
      <c r="T40" s="268"/>
      <c r="U40" s="268"/>
      <c r="V40" s="268"/>
      <c r="W40" s="268"/>
      <c r="X40" s="268"/>
      <c r="Y40" s="268"/>
      <c r="Z40" s="268"/>
      <c r="AA40" s="268"/>
      <c r="AB40" s="268"/>
      <c r="AC40" s="268"/>
      <c r="AD40" s="268"/>
      <c r="AF40" s="268"/>
      <c r="AG40" s="268"/>
      <c r="AH40" s="268"/>
    </row>
    <row r="41" spans="1:34" ht="13.5" customHeight="1" x14ac:dyDescent="0.2">
      <c r="A41" s="131"/>
      <c r="B41" s="239"/>
      <c r="C41" s="95" t="s">
        <v>271</v>
      </c>
      <c r="D41" s="188"/>
      <c r="E41" s="188"/>
      <c r="F41" s="188"/>
      <c r="G41" s="188"/>
      <c r="H41" s="188"/>
      <c r="I41" s="1033">
        <v>895.59153758711216</v>
      </c>
      <c r="J41" s="1033">
        <v>927.73224506384531</v>
      </c>
      <c r="K41" s="1143">
        <v>1101.0899999999999</v>
      </c>
      <c r="L41" s="1144">
        <v>1126.3599999999999</v>
      </c>
      <c r="M41" s="1002">
        <v>18.899999999999999</v>
      </c>
      <c r="N41" s="1002">
        <v>19</v>
      </c>
      <c r="O41" s="997"/>
      <c r="P41" s="902"/>
      <c r="R41" s="1092"/>
      <c r="T41" s="268"/>
      <c r="U41" s="268"/>
      <c r="V41" s="268"/>
      <c r="W41" s="268"/>
      <c r="X41" s="268"/>
      <c r="Y41" s="268"/>
      <c r="Z41" s="268"/>
      <c r="AA41" s="268"/>
      <c r="AB41" s="268"/>
      <c r="AC41" s="268"/>
      <c r="AD41" s="268"/>
      <c r="AF41" s="268"/>
      <c r="AG41" s="268"/>
      <c r="AH41" s="268"/>
    </row>
    <row r="42" spans="1:34" ht="13.5" customHeight="1" x14ac:dyDescent="0.2">
      <c r="A42" s="131"/>
      <c r="B42" s="239"/>
      <c r="C42" s="95" t="s">
        <v>270</v>
      </c>
      <c r="D42" s="188"/>
      <c r="E42" s="188"/>
      <c r="F42" s="188"/>
      <c r="G42" s="188"/>
      <c r="H42" s="188"/>
      <c r="I42" s="1033">
        <v>863.81888328486809</v>
      </c>
      <c r="J42" s="1033">
        <v>861.75207349361222</v>
      </c>
      <c r="K42" s="1143">
        <v>978.03</v>
      </c>
      <c r="L42" s="1144">
        <v>977.53</v>
      </c>
      <c r="M42" s="1002">
        <v>22.7</v>
      </c>
      <c r="N42" s="1002">
        <v>24.8</v>
      </c>
      <c r="O42" s="997"/>
      <c r="P42" s="902"/>
      <c r="R42" s="1092"/>
      <c r="T42" s="268"/>
      <c r="U42" s="268"/>
      <c r="V42" s="268"/>
      <c r="W42" s="268"/>
      <c r="X42" s="268"/>
      <c r="Y42" s="268"/>
      <c r="Z42" s="268"/>
      <c r="AA42" s="268"/>
      <c r="AB42" s="268"/>
      <c r="AC42" s="268"/>
      <c r="AD42" s="268"/>
      <c r="AF42" s="268"/>
      <c r="AG42" s="268"/>
      <c r="AH42" s="268"/>
    </row>
    <row r="43" spans="1:34" ht="13.5" customHeight="1" x14ac:dyDescent="0.2">
      <c r="A43" s="131"/>
      <c r="B43" s="239"/>
      <c r="C43" s="95" t="s">
        <v>336</v>
      </c>
      <c r="D43" s="188"/>
      <c r="E43" s="188"/>
      <c r="F43" s="188"/>
      <c r="G43" s="188"/>
      <c r="H43" s="188"/>
      <c r="I43" s="1033">
        <v>922.87173456983521</v>
      </c>
      <c r="J43" s="1033">
        <v>932.51521618364848</v>
      </c>
      <c r="K43" s="1143">
        <v>1082.3399999999999</v>
      </c>
      <c r="L43" s="1144">
        <v>1091.1099999999999</v>
      </c>
      <c r="M43" s="1002">
        <v>20.9</v>
      </c>
      <c r="N43" s="1002">
        <v>24</v>
      </c>
      <c r="O43" s="997"/>
      <c r="P43" s="902"/>
      <c r="R43" s="1092"/>
      <c r="T43" s="268"/>
      <c r="U43" s="268"/>
      <c r="V43" s="268"/>
      <c r="W43" s="268"/>
      <c r="X43" s="268"/>
      <c r="Y43" s="268"/>
      <c r="Z43" s="268"/>
      <c r="AA43" s="268"/>
      <c r="AB43" s="268"/>
      <c r="AC43" s="268"/>
      <c r="AD43" s="268"/>
      <c r="AF43" s="268"/>
      <c r="AG43" s="268"/>
      <c r="AH43" s="268"/>
    </row>
    <row r="44" spans="1:34" ht="13.5" customHeight="1" x14ac:dyDescent="0.2">
      <c r="A44" s="131"/>
      <c r="B44" s="239"/>
      <c r="C44" s="95" t="s">
        <v>269</v>
      </c>
      <c r="D44" s="95"/>
      <c r="E44" s="95"/>
      <c r="F44" s="95"/>
      <c r="G44" s="95"/>
      <c r="H44" s="95"/>
      <c r="I44" s="1033">
        <v>1091.346120276452</v>
      </c>
      <c r="J44" s="1033">
        <v>1053.4568711826744</v>
      </c>
      <c r="K44" s="1143">
        <v>1455.62</v>
      </c>
      <c r="L44" s="1144">
        <v>1557.75</v>
      </c>
      <c r="M44" s="1002">
        <v>11.1</v>
      </c>
      <c r="N44" s="1002">
        <v>12.7</v>
      </c>
      <c r="O44" s="997"/>
      <c r="P44" s="902"/>
      <c r="R44" s="1092"/>
      <c r="T44" s="268"/>
      <c r="U44" s="268"/>
      <c r="V44" s="268"/>
      <c r="W44" s="268"/>
      <c r="X44" s="268"/>
      <c r="Y44" s="268"/>
      <c r="Z44" s="268"/>
      <c r="AA44" s="268"/>
      <c r="AB44" s="268"/>
      <c r="AC44" s="268"/>
      <c r="AD44" s="268"/>
      <c r="AF44" s="268"/>
      <c r="AG44" s="268"/>
      <c r="AH44" s="268"/>
    </row>
    <row r="45" spans="1:34" ht="13.5" customHeight="1" x14ac:dyDescent="0.2">
      <c r="A45" s="131"/>
      <c r="B45" s="239"/>
      <c r="C45" s="95" t="s">
        <v>268</v>
      </c>
      <c r="D45" s="188"/>
      <c r="E45" s="188"/>
      <c r="F45" s="188"/>
      <c r="G45" s="188"/>
      <c r="H45" s="188"/>
      <c r="I45" s="1033">
        <v>711.04731478160693</v>
      </c>
      <c r="J45" s="1033">
        <v>713.932510472275</v>
      </c>
      <c r="K45" s="1143">
        <v>773.74</v>
      </c>
      <c r="L45" s="1144">
        <v>775.75</v>
      </c>
      <c r="M45" s="1002">
        <v>34.700000000000003</v>
      </c>
      <c r="N45" s="1002">
        <v>35.9</v>
      </c>
      <c r="O45" s="997"/>
      <c r="P45" s="902"/>
      <c r="R45" s="1092"/>
      <c r="T45" s="268"/>
      <c r="U45" s="268"/>
      <c r="V45" s="268"/>
      <c r="W45" s="268"/>
      <c r="X45" s="268"/>
      <c r="Y45" s="268"/>
      <c r="Z45" s="268"/>
      <c r="AA45" s="268"/>
      <c r="AB45" s="268"/>
      <c r="AC45" s="268"/>
      <c r="AD45" s="268"/>
      <c r="AF45" s="268"/>
      <c r="AG45" s="268"/>
      <c r="AH45" s="268"/>
    </row>
    <row r="46" spans="1:34" ht="13.5" customHeight="1" x14ac:dyDescent="0.2">
      <c r="A46" s="131"/>
      <c r="B46" s="239"/>
      <c r="C46" s="95" t="s">
        <v>267</v>
      </c>
      <c r="D46" s="188"/>
      <c r="E46" s="188"/>
      <c r="F46" s="188"/>
      <c r="G46" s="188"/>
      <c r="H46" s="188"/>
      <c r="I46" s="1033">
        <v>1540.9372848268554</v>
      </c>
      <c r="J46" s="1033">
        <v>1574.1902614137941</v>
      </c>
      <c r="K46" s="1143">
        <v>1834.94</v>
      </c>
      <c r="L46" s="1144">
        <v>1854.29</v>
      </c>
      <c r="M46" s="1002">
        <v>5.3</v>
      </c>
      <c r="N46" s="1002">
        <v>6.6</v>
      </c>
      <c r="O46" s="997"/>
      <c r="P46" s="902"/>
      <c r="R46" s="1092"/>
      <c r="T46" s="268"/>
      <c r="U46" s="268"/>
      <c r="V46" s="268"/>
      <c r="W46" s="268"/>
      <c r="X46" s="268"/>
      <c r="Y46" s="268"/>
      <c r="Z46" s="268"/>
      <c r="AA46" s="268"/>
      <c r="AB46" s="268"/>
      <c r="AC46" s="268"/>
      <c r="AD46" s="268"/>
      <c r="AF46" s="268"/>
      <c r="AG46" s="268"/>
      <c r="AH46" s="268"/>
    </row>
    <row r="47" spans="1:34" ht="13.5" customHeight="1" x14ac:dyDescent="0.2">
      <c r="A47" s="131"/>
      <c r="B47" s="239"/>
      <c r="C47" s="95" t="s">
        <v>266</v>
      </c>
      <c r="D47" s="188"/>
      <c r="E47" s="188"/>
      <c r="F47" s="188"/>
      <c r="G47" s="188"/>
      <c r="H47" s="188"/>
      <c r="I47" s="1033">
        <v>1572.5093203798053</v>
      </c>
      <c r="J47" s="1033">
        <v>1552.0245100916054</v>
      </c>
      <c r="K47" s="1143">
        <v>2270.06</v>
      </c>
      <c r="L47" s="1144">
        <v>2224.61</v>
      </c>
      <c r="M47" s="1002">
        <v>1.2</v>
      </c>
      <c r="N47" s="1002">
        <v>2.2000000000000002</v>
      </c>
      <c r="O47" s="997"/>
      <c r="P47" s="902"/>
      <c r="R47" s="1092"/>
      <c r="T47" s="268"/>
      <c r="U47" s="268"/>
      <c r="V47" s="268"/>
      <c r="W47" s="268"/>
      <c r="X47" s="268"/>
      <c r="Y47" s="268"/>
      <c r="Z47" s="268"/>
      <c r="AA47" s="268"/>
      <c r="AB47" s="268"/>
      <c r="AC47" s="268"/>
      <c r="AD47" s="268"/>
      <c r="AF47" s="268"/>
      <c r="AG47" s="268"/>
      <c r="AH47" s="268"/>
    </row>
    <row r="48" spans="1:34" ht="13.5" customHeight="1" x14ac:dyDescent="0.2">
      <c r="A48" s="131"/>
      <c r="B48" s="239"/>
      <c r="C48" s="95" t="s">
        <v>265</v>
      </c>
      <c r="D48" s="188"/>
      <c r="E48" s="188"/>
      <c r="F48" s="188"/>
      <c r="G48" s="188"/>
      <c r="H48" s="188"/>
      <c r="I48" s="1033">
        <v>1004.2502727339743</v>
      </c>
      <c r="J48" s="1033">
        <v>1041.9840009632228</v>
      </c>
      <c r="K48" s="1143">
        <v>1113.2</v>
      </c>
      <c r="L48" s="1144">
        <v>1140</v>
      </c>
      <c r="M48" s="1002">
        <v>19.899999999999999</v>
      </c>
      <c r="N48" s="1002">
        <v>27.4</v>
      </c>
      <c r="O48" s="997"/>
      <c r="P48" s="902"/>
      <c r="R48" s="1092"/>
      <c r="T48" s="268"/>
      <c r="U48" s="268"/>
      <c r="V48" s="268"/>
      <c r="W48" s="268"/>
      <c r="X48" s="268"/>
      <c r="Y48" s="268"/>
      <c r="Z48" s="268"/>
      <c r="AA48" s="268"/>
      <c r="AB48" s="268"/>
      <c r="AC48" s="268"/>
      <c r="AD48" s="268"/>
      <c r="AF48" s="268"/>
      <c r="AG48" s="268"/>
      <c r="AH48" s="268"/>
    </row>
    <row r="49" spans="1:34" ht="13.5" customHeight="1" x14ac:dyDescent="0.2">
      <c r="A49" s="131"/>
      <c r="B49" s="239"/>
      <c r="C49" s="95" t="s">
        <v>264</v>
      </c>
      <c r="D49" s="188"/>
      <c r="E49" s="188"/>
      <c r="F49" s="188"/>
      <c r="G49" s="188"/>
      <c r="H49" s="188"/>
      <c r="I49" s="1033">
        <v>1277.4052178039108</v>
      </c>
      <c r="J49" s="1033">
        <v>1285.3371419285079</v>
      </c>
      <c r="K49" s="1143">
        <v>1452.63</v>
      </c>
      <c r="L49" s="1144">
        <v>1439.79</v>
      </c>
      <c r="M49" s="1002">
        <v>8.4</v>
      </c>
      <c r="N49" s="1002">
        <v>11.4</v>
      </c>
      <c r="O49" s="997"/>
      <c r="P49" s="902"/>
      <c r="R49" s="1092"/>
      <c r="T49" s="268"/>
      <c r="U49" s="268"/>
      <c r="V49" s="268"/>
      <c r="W49" s="268"/>
      <c r="X49" s="268"/>
      <c r="Y49" s="268"/>
      <c r="Z49" s="268"/>
      <c r="AA49" s="268"/>
      <c r="AB49" s="268"/>
      <c r="AC49" s="268"/>
      <c r="AD49" s="268"/>
      <c r="AF49" s="268"/>
      <c r="AG49" s="268"/>
      <c r="AH49" s="268"/>
    </row>
    <row r="50" spans="1:34" ht="13.5" customHeight="1" x14ac:dyDescent="0.2">
      <c r="A50" s="131"/>
      <c r="B50" s="239"/>
      <c r="C50" s="95" t="s">
        <v>263</v>
      </c>
      <c r="D50" s="188"/>
      <c r="E50" s="188"/>
      <c r="F50" s="188"/>
      <c r="G50" s="188"/>
      <c r="H50" s="188"/>
      <c r="I50" s="1033">
        <v>766.93772090756761</v>
      </c>
      <c r="J50" s="1033">
        <v>764.32330511190742</v>
      </c>
      <c r="K50" s="1143">
        <v>892.3</v>
      </c>
      <c r="L50" s="1144">
        <v>887.82</v>
      </c>
      <c r="M50" s="1002">
        <v>26.2</v>
      </c>
      <c r="N50" s="1002">
        <v>36.299999999999997</v>
      </c>
      <c r="O50" s="997"/>
      <c r="P50" s="902"/>
      <c r="R50" s="1092"/>
      <c r="T50" s="268"/>
      <c r="U50" s="268"/>
      <c r="V50" s="268"/>
      <c r="W50" s="268"/>
      <c r="X50" s="268"/>
      <c r="Y50" s="268"/>
      <c r="Z50" s="268"/>
      <c r="AA50" s="268"/>
      <c r="AB50" s="268"/>
      <c r="AC50" s="268"/>
      <c r="AD50" s="268"/>
      <c r="AF50" s="268"/>
      <c r="AG50" s="268"/>
      <c r="AH50" s="268"/>
    </row>
    <row r="51" spans="1:34" ht="13.5" customHeight="1" x14ac:dyDescent="0.2">
      <c r="A51" s="131"/>
      <c r="B51" s="239"/>
      <c r="C51" s="95" t="s">
        <v>262</v>
      </c>
      <c r="D51" s="188"/>
      <c r="E51" s="188"/>
      <c r="F51" s="188"/>
      <c r="G51" s="188"/>
      <c r="H51" s="188"/>
      <c r="I51" s="1033">
        <v>1202.1051295259754</v>
      </c>
      <c r="J51" s="1033">
        <v>1186.9488890379257</v>
      </c>
      <c r="K51" s="1143">
        <v>1301.7</v>
      </c>
      <c r="L51" s="1144">
        <v>1284.9100000000001</v>
      </c>
      <c r="M51" s="1002">
        <v>9.8000000000000007</v>
      </c>
      <c r="N51" s="1002">
        <v>11</v>
      </c>
      <c r="O51" s="997"/>
      <c r="P51" s="902"/>
      <c r="R51" s="1092"/>
      <c r="T51" s="268"/>
      <c r="U51" s="268"/>
      <c r="V51" s="268"/>
      <c r="W51" s="268"/>
      <c r="X51" s="268"/>
      <c r="Y51" s="268"/>
      <c r="Z51" s="268"/>
      <c r="AA51" s="268"/>
      <c r="AB51" s="268"/>
      <c r="AC51" s="268"/>
      <c r="AD51" s="268"/>
      <c r="AF51" s="268"/>
      <c r="AG51" s="268"/>
      <c r="AH51" s="268"/>
    </row>
    <row r="52" spans="1:34" ht="13.5" customHeight="1" x14ac:dyDescent="0.2">
      <c r="A52" s="131"/>
      <c r="B52" s="239"/>
      <c r="C52" s="95" t="s">
        <v>261</v>
      </c>
      <c r="D52" s="188"/>
      <c r="E52" s="188"/>
      <c r="F52" s="188"/>
      <c r="G52" s="188"/>
      <c r="H52" s="188"/>
      <c r="I52" s="1033">
        <v>767.73660899536776</v>
      </c>
      <c r="J52" s="1033">
        <v>778.92490281375706</v>
      </c>
      <c r="K52" s="1143">
        <v>856.67</v>
      </c>
      <c r="L52" s="1144">
        <v>862.43</v>
      </c>
      <c r="M52" s="1002">
        <v>21.4</v>
      </c>
      <c r="N52" s="1002">
        <v>28.5</v>
      </c>
      <c r="O52" s="997"/>
      <c r="P52" s="902"/>
      <c r="R52" s="1092"/>
      <c r="T52" s="268"/>
      <c r="U52" s="268"/>
      <c r="V52" s="268"/>
      <c r="W52" s="268"/>
      <c r="X52" s="268"/>
      <c r="Y52" s="268"/>
      <c r="Z52" s="268"/>
      <c r="AA52" s="268"/>
      <c r="AB52" s="268"/>
      <c r="AC52" s="268"/>
      <c r="AD52" s="268"/>
      <c r="AF52" s="268"/>
      <c r="AG52" s="268"/>
      <c r="AH52" s="268"/>
    </row>
    <row r="53" spans="1:34" ht="13.5" customHeight="1" x14ac:dyDescent="0.2">
      <c r="A53" s="131"/>
      <c r="B53" s="239"/>
      <c r="C53" s="95" t="s">
        <v>260</v>
      </c>
      <c r="D53" s="188"/>
      <c r="E53" s="188"/>
      <c r="F53" s="188"/>
      <c r="G53" s="188"/>
      <c r="H53" s="188"/>
      <c r="I53" s="1033">
        <v>1331.4384742590216</v>
      </c>
      <c r="J53" s="1033">
        <v>1343.3243536087937</v>
      </c>
      <c r="K53" s="1143">
        <v>1496.99</v>
      </c>
      <c r="L53" s="1144">
        <v>1220.5</v>
      </c>
      <c r="M53" s="1002">
        <v>21.2</v>
      </c>
      <c r="N53" s="1002">
        <v>29.2</v>
      </c>
      <c r="O53" s="997"/>
      <c r="P53" s="902"/>
      <c r="R53" s="1092"/>
      <c r="T53" s="268"/>
      <c r="U53" s="268"/>
      <c r="V53" s="268"/>
      <c r="W53" s="268"/>
      <c r="X53" s="268"/>
      <c r="Y53" s="268"/>
      <c r="Z53" s="268"/>
      <c r="AA53" s="268"/>
      <c r="AB53" s="268"/>
      <c r="AC53" s="268"/>
      <c r="AD53" s="268"/>
      <c r="AF53" s="268"/>
      <c r="AG53" s="268"/>
      <c r="AH53" s="268"/>
    </row>
    <row r="54" spans="1:34" ht="13.5" customHeight="1" x14ac:dyDescent="0.2">
      <c r="A54" s="131"/>
      <c r="B54" s="239"/>
      <c r="C54" s="95" t="s">
        <v>110</v>
      </c>
      <c r="D54" s="188"/>
      <c r="E54" s="188"/>
      <c r="F54" s="188"/>
      <c r="G54" s="188"/>
      <c r="H54" s="188"/>
      <c r="I54" s="1033">
        <v>930.25321200866392</v>
      </c>
      <c r="J54" s="1033">
        <v>956.99450534874563</v>
      </c>
      <c r="K54" s="1143">
        <v>1050.1199999999999</v>
      </c>
      <c r="L54" s="1144">
        <v>1063.67</v>
      </c>
      <c r="M54" s="1002">
        <v>27.4</v>
      </c>
      <c r="N54" s="1002">
        <v>30.2</v>
      </c>
      <c r="O54" s="997"/>
      <c r="P54" s="902"/>
      <c r="R54" s="1092"/>
      <c r="T54" s="268"/>
      <c r="U54" s="268"/>
      <c r="V54" s="268"/>
      <c r="W54" s="268"/>
      <c r="X54" s="268"/>
      <c r="Y54" s="268"/>
      <c r="Z54" s="268"/>
      <c r="AA54" s="268"/>
      <c r="AB54" s="268"/>
      <c r="AC54" s="268"/>
      <c r="AD54" s="268"/>
      <c r="AF54" s="268"/>
      <c r="AG54" s="268"/>
      <c r="AH54" s="268"/>
    </row>
    <row r="55" spans="1:34" ht="13.5" customHeight="1" x14ac:dyDescent="0.2">
      <c r="A55" s="131"/>
      <c r="B55" s="239"/>
      <c r="C55" s="1669" t="s">
        <v>481</v>
      </c>
      <c r="D55" s="1669"/>
      <c r="E55" s="1669"/>
      <c r="F55" s="1669"/>
      <c r="G55" s="1669"/>
      <c r="H55" s="1669"/>
      <c r="I55" s="1669"/>
      <c r="J55" s="1669"/>
      <c r="K55" s="1669"/>
      <c r="L55" s="1669"/>
      <c r="M55" s="1669"/>
      <c r="N55" s="1669"/>
      <c r="O55" s="1669"/>
      <c r="P55" s="131"/>
      <c r="R55" s="1092"/>
    </row>
    <row r="56" spans="1:34" ht="13.5" customHeight="1" x14ac:dyDescent="0.2">
      <c r="A56" s="131"/>
      <c r="B56" s="239"/>
      <c r="C56" s="186" t="s">
        <v>387</v>
      </c>
      <c r="D56" s="133"/>
      <c r="E56" s="134"/>
      <c r="F56" s="185"/>
      <c r="G56" s="185"/>
      <c r="H56" s="146"/>
      <c r="I56" s="1670" t="s">
        <v>422</v>
      </c>
      <c r="J56" s="1670"/>
      <c r="K56" s="1670"/>
      <c r="L56" s="1670"/>
      <c r="M56" s="1670"/>
      <c r="N56" s="1670"/>
      <c r="O56" s="1670"/>
      <c r="P56" s="131"/>
    </row>
    <row r="57" spans="1:34" ht="13.5" customHeight="1" x14ac:dyDescent="0.2">
      <c r="A57" s="131"/>
      <c r="B57" s="243">
        <v>14</v>
      </c>
      <c r="C57" s="1658">
        <v>42795</v>
      </c>
      <c r="D57" s="1658"/>
      <c r="E57" s="133"/>
      <c r="F57" s="133"/>
      <c r="G57" s="133"/>
      <c r="H57" s="133"/>
      <c r="I57" s="133"/>
      <c r="J57" s="133"/>
      <c r="K57" s="133"/>
      <c r="L57" s="133"/>
      <c r="M57" s="133"/>
      <c r="N57" s="133"/>
      <c r="P57" s="131"/>
    </row>
  </sheetData>
  <mergeCells count="20">
    <mergeCell ref="L1:O1"/>
    <mergeCell ref="C5:D6"/>
    <mergeCell ref="C8:F8"/>
    <mergeCell ref="C13:D14"/>
    <mergeCell ref="H14:I14"/>
    <mergeCell ref="J14:K14"/>
    <mergeCell ref="L14:M14"/>
    <mergeCell ref="C29:F29"/>
    <mergeCell ref="C57:D57"/>
    <mergeCell ref="C33:N33"/>
    <mergeCell ref="C34:D35"/>
    <mergeCell ref="I35:J35"/>
    <mergeCell ref="K35:L35"/>
    <mergeCell ref="M35:N35"/>
    <mergeCell ref="G32:H32"/>
    <mergeCell ref="I32:J32"/>
    <mergeCell ref="K32:L32"/>
    <mergeCell ref="M32:N32"/>
    <mergeCell ref="C55:O55"/>
    <mergeCell ref="I56:O5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R49"/>
  <sheetViews>
    <sheetView zoomScaleNormal="100" workbookViewId="0"/>
  </sheetViews>
  <sheetFormatPr defaultRowHeight="12.75" x14ac:dyDescent="0.2"/>
  <cols>
    <col min="1" max="1" width="1" style="92" customWidth="1"/>
    <col min="2" max="2" width="2.5703125" style="92" customWidth="1"/>
    <col min="3" max="3" width="2.28515625" style="92" customWidth="1"/>
    <col min="4" max="4" width="39.140625" style="92" customWidth="1"/>
    <col min="5" max="5" width="10.42578125" style="92" customWidth="1"/>
    <col min="6" max="6" width="11" style="92" customWidth="1"/>
    <col min="7" max="7" width="10.42578125" style="92" customWidth="1"/>
    <col min="8" max="8" width="11" style="92" customWidth="1"/>
    <col min="9" max="9" width="10.7109375" style="92" customWidth="1"/>
    <col min="10" max="10" width="2.5703125" style="92" customWidth="1"/>
    <col min="11" max="11" width="1" style="92" customWidth="1"/>
    <col min="12" max="16384" width="9.140625" style="92"/>
  </cols>
  <sheetData>
    <row r="1" spans="1:11" ht="13.5" customHeight="1" x14ac:dyDescent="0.2">
      <c r="A1" s="2"/>
      <c r="B1" s="1690" t="s">
        <v>318</v>
      </c>
      <c r="C1" s="1690"/>
      <c r="D1" s="1690"/>
      <c r="E1" s="217"/>
      <c r="F1" s="217"/>
      <c r="G1" s="217"/>
      <c r="H1" s="217"/>
      <c r="I1" s="217"/>
      <c r="J1" s="259"/>
      <c r="K1" s="2"/>
    </row>
    <row r="2" spans="1:11" ht="6" customHeight="1" x14ac:dyDescent="0.2">
      <c r="A2" s="2"/>
      <c r="B2" s="1618"/>
      <c r="C2" s="1618"/>
      <c r="D2" s="1618"/>
      <c r="E2" s="4"/>
      <c r="F2" s="4"/>
      <c r="G2" s="4"/>
      <c r="H2" s="4"/>
      <c r="I2" s="4"/>
      <c r="J2" s="529"/>
      <c r="K2" s="2"/>
    </row>
    <row r="3" spans="1:11" ht="13.5" customHeight="1" thickBot="1" x14ac:dyDescent="0.25">
      <c r="A3" s="2"/>
      <c r="B3" s="4"/>
      <c r="C3" s="4"/>
      <c r="D3" s="4"/>
      <c r="E3" s="727"/>
      <c r="F3" s="727"/>
      <c r="G3" s="727"/>
      <c r="H3" s="727"/>
      <c r="I3" s="727" t="s">
        <v>70</v>
      </c>
      <c r="J3" s="214"/>
      <c r="K3" s="2"/>
    </row>
    <row r="4" spans="1:11" s="7" customFormat="1" ht="13.5" customHeight="1" thickBot="1" x14ac:dyDescent="0.25">
      <c r="A4" s="6"/>
      <c r="B4" s="14"/>
      <c r="C4" s="1683" t="s">
        <v>345</v>
      </c>
      <c r="D4" s="1684"/>
      <c r="E4" s="1684"/>
      <c r="F4" s="1684"/>
      <c r="G4" s="1684"/>
      <c r="H4" s="1684"/>
      <c r="I4" s="1685"/>
      <c r="J4" s="214"/>
      <c r="K4" s="6"/>
    </row>
    <row r="5" spans="1:11" ht="4.5" customHeight="1" x14ac:dyDescent="0.2">
      <c r="A5" s="2"/>
      <c r="B5" s="4"/>
      <c r="C5" s="1686" t="s">
        <v>85</v>
      </c>
      <c r="D5" s="1687"/>
      <c r="E5" s="729"/>
      <c r="F5" s="729"/>
      <c r="G5" s="729"/>
      <c r="H5" s="729"/>
      <c r="I5" s="729"/>
      <c r="J5" s="214"/>
      <c r="K5" s="2"/>
    </row>
    <row r="6" spans="1:11" ht="15.75" customHeight="1" x14ac:dyDescent="0.2">
      <c r="A6" s="2"/>
      <c r="B6" s="4"/>
      <c r="C6" s="1686"/>
      <c r="D6" s="1687"/>
      <c r="E6" s="1681" t="s">
        <v>344</v>
      </c>
      <c r="F6" s="1681"/>
      <c r="G6" s="1681"/>
      <c r="H6" s="1681"/>
      <c r="I6" s="1681"/>
      <c r="J6" s="214"/>
      <c r="K6" s="2"/>
    </row>
    <row r="7" spans="1:11" ht="13.5" customHeight="1" x14ac:dyDescent="0.2">
      <c r="A7" s="2"/>
      <c r="B7" s="4"/>
      <c r="C7" s="1687"/>
      <c r="D7" s="1687"/>
      <c r="E7" s="1124">
        <v>2015</v>
      </c>
      <c r="F7" s="1688">
        <v>2016</v>
      </c>
      <c r="G7" s="1689"/>
      <c r="H7" s="1689"/>
      <c r="I7" s="1689"/>
      <c r="J7" s="214"/>
      <c r="K7" s="2"/>
    </row>
    <row r="8" spans="1:11" ht="13.5" customHeight="1" x14ac:dyDescent="0.2">
      <c r="A8" s="2"/>
      <c r="B8" s="4"/>
      <c r="C8" s="531"/>
      <c r="D8" s="531"/>
      <c r="E8" s="1098" t="s">
        <v>96</v>
      </c>
      <c r="F8" s="728" t="s">
        <v>93</v>
      </c>
      <c r="G8" s="952" t="s">
        <v>102</v>
      </c>
      <c r="H8" s="728" t="s">
        <v>505</v>
      </c>
      <c r="I8" s="1098" t="s">
        <v>96</v>
      </c>
      <c r="J8" s="214"/>
      <c r="K8" s="2"/>
    </row>
    <row r="9" spans="1:11" s="534" customFormat="1" ht="23.25" customHeight="1" x14ac:dyDescent="0.2">
      <c r="A9" s="532"/>
      <c r="B9" s="533"/>
      <c r="C9" s="1682" t="s">
        <v>68</v>
      </c>
      <c r="D9" s="1682"/>
      <c r="E9" s="1029">
        <v>5.19</v>
      </c>
      <c r="F9" s="1029">
        <v>5.19</v>
      </c>
      <c r="G9" s="1029">
        <v>5.21</v>
      </c>
      <c r="H9" s="1029">
        <v>5.21</v>
      </c>
      <c r="I9" s="1029">
        <v>5.2</v>
      </c>
      <c r="J9" s="599"/>
      <c r="K9" s="532"/>
    </row>
    <row r="10" spans="1:11" ht="18.75" customHeight="1" x14ac:dyDescent="0.2">
      <c r="A10" s="2"/>
      <c r="B10" s="4"/>
      <c r="C10" s="201" t="s">
        <v>326</v>
      </c>
      <c r="D10" s="13"/>
      <c r="E10" s="1030">
        <v>10.86</v>
      </c>
      <c r="F10" s="1030">
        <v>10.95</v>
      </c>
      <c r="G10" s="1030">
        <v>10.93</v>
      </c>
      <c r="H10" s="1030">
        <v>10.63</v>
      </c>
      <c r="I10" s="1030">
        <v>10.77</v>
      </c>
      <c r="J10" s="599"/>
      <c r="K10" s="2"/>
    </row>
    <row r="11" spans="1:11" ht="18.75" customHeight="1" x14ac:dyDescent="0.2">
      <c r="A11" s="2"/>
      <c r="B11" s="4"/>
      <c r="C11" s="201" t="s">
        <v>252</v>
      </c>
      <c r="D11" s="22"/>
      <c r="E11" s="1030">
        <v>7.03</v>
      </c>
      <c r="F11" s="1030">
        <v>6.98</v>
      </c>
      <c r="G11" s="1030">
        <v>6.96</v>
      </c>
      <c r="H11" s="1030">
        <v>7.02</v>
      </c>
      <c r="I11" s="1030">
        <v>7.07</v>
      </c>
      <c r="J11" s="599"/>
      <c r="K11" s="2"/>
    </row>
    <row r="12" spans="1:11" ht="18.75" customHeight="1" x14ac:dyDescent="0.2">
      <c r="A12" s="2"/>
      <c r="B12" s="4"/>
      <c r="C12" s="201" t="s">
        <v>253</v>
      </c>
      <c r="D12" s="22"/>
      <c r="E12" s="1030">
        <v>4.22</v>
      </c>
      <c r="F12" s="1030">
        <v>4.2300000000000004</v>
      </c>
      <c r="G12" s="1030">
        <v>4.29</v>
      </c>
      <c r="H12" s="1030">
        <v>4.3</v>
      </c>
      <c r="I12" s="1030">
        <v>4.28</v>
      </c>
      <c r="J12" s="599"/>
      <c r="K12" s="2"/>
    </row>
    <row r="13" spans="1:11" ht="18.75" customHeight="1" x14ac:dyDescent="0.2">
      <c r="A13" s="2"/>
      <c r="B13" s="4"/>
      <c r="C13" s="201" t="s">
        <v>84</v>
      </c>
      <c r="D13" s="13"/>
      <c r="E13" s="1030">
        <v>4.21</v>
      </c>
      <c r="F13" s="1030">
        <v>4.21</v>
      </c>
      <c r="G13" s="1030">
        <v>4.1900000000000004</v>
      </c>
      <c r="H13" s="1030">
        <v>4.2699999999999996</v>
      </c>
      <c r="I13" s="1030">
        <v>4.2699999999999996</v>
      </c>
      <c r="J13" s="530"/>
      <c r="K13" s="2"/>
    </row>
    <row r="14" spans="1:11" ht="18.75" customHeight="1" x14ac:dyDescent="0.2">
      <c r="A14" s="2"/>
      <c r="B14" s="4"/>
      <c r="C14" s="201" t="s">
        <v>254</v>
      </c>
      <c r="D14" s="22"/>
      <c r="E14" s="1030">
        <v>4.37</v>
      </c>
      <c r="F14" s="1030">
        <v>4.47</v>
      </c>
      <c r="G14" s="1030">
        <v>4.5</v>
      </c>
      <c r="H14" s="1030">
        <v>4.4800000000000004</v>
      </c>
      <c r="I14" s="1030">
        <v>4.46</v>
      </c>
      <c r="J14" s="530"/>
      <c r="K14" s="2"/>
    </row>
    <row r="15" spans="1:11" ht="18.75" customHeight="1" x14ac:dyDescent="0.2">
      <c r="A15" s="2"/>
      <c r="B15" s="4"/>
      <c r="C15" s="201" t="s">
        <v>83</v>
      </c>
      <c r="D15" s="22"/>
      <c r="E15" s="1030">
        <v>4.26</v>
      </c>
      <c r="F15" s="1030">
        <v>4.2699999999999996</v>
      </c>
      <c r="G15" s="1030">
        <v>4.16</v>
      </c>
      <c r="H15" s="1030">
        <v>4.2699999999999996</v>
      </c>
      <c r="I15" s="1030">
        <v>4.28</v>
      </c>
      <c r="J15" s="530"/>
      <c r="K15" s="2"/>
    </row>
    <row r="16" spans="1:11" ht="18.75" customHeight="1" x14ac:dyDescent="0.2">
      <c r="A16" s="2"/>
      <c r="B16" s="4"/>
      <c r="C16" s="201" t="s">
        <v>255</v>
      </c>
      <c r="D16" s="22"/>
      <c r="E16" s="1030">
        <v>4.37</v>
      </c>
      <c r="F16" s="1030">
        <v>4.49</v>
      </c>
      <c r="G16" s="1030">
        <v>4.33</v>
      </c>
      <c r="H16" s="1030">
        <v>4.29</v>
      </c>
      <c r="I16" s="1030">
        <v>4.3099999999999996</v>
      </c>
      <c r="J16" s="530"/>
      <c r="K16" s="2"/>
    </row>
    <row r="17" spans="1:18" ht="18.75" customHeight="1" x14ac:dyDescent="0.2">
      <c r="A17" s="2"/>
      <c r="B17" s="4"/>
      <c r="C17" s="201" t="s">
        <v>82</v>
      </c>
      <c r="D17" s="22"/>
      <c r="E17" s="1030">
        <v>4.3</v>
      </c>
      <c r="F17" s="1030">
        <v>4.25</v>
      </c>
      <c r="G17" s="1030">
        <v>4.26</v>
      </c>
      <c r="H17" s="1030">
        <v>4.2300000000000004</v>
      </c>
      <c r="I17" s="1030">
        <v>4.37</v>
      </c>
      <c r="J17" s="530"/>
      <c r="K17" s="2"/>
    </row>
    <row r="18" spans="1:18" ht="18.75" customHeight="1" x14ac:dyDescent="0.2">
      <c r="A18" s="2"/>
      <c r="B18" s="4"/>
      <c r="C18" s="201" t="s">
        <v>81</v>
      </c>
      <c r="D18" s="22"/>
      <c r="E18" s="1030">
        <v>4.84</v>
      </c>
      <c r="F18" s="1030">
        <v>4.82</v>
      </c>
      <c r="G18" s="1030">
        <v>4.7300000000000004</v>
      </c>
      <c r="H18" s="1030">
        <v>4.8</v>
      </c>
      <c r="I18" s="1030">
        <v>4.78</v>
      </c>
      <c r="J18" s="530"/>
      <c r="K18" s="2"/>
    </row>
    <row r="19" spans="1:18" ht="18.75" customHeight="1" x14ac:dyDescent="0.2">
      <c r="A19" s="2"/>
      <c r="B19" s="4"/>
      <c r="C19" s="201" t="s">
        <v>256</v>
      </c>
      <c r="D19" s="22"/>
      <c r="E19" s="1030">
        <v>4.37</v>
      </c>
      <c r="F19" s="1030">
        <v>4.25</v>
      </c>
      <c r="G19" s="1030">
        <v>4.25</v>
      </c>
      <c r="H19" s="1030">
        <v>4.32</v>
      </c>
      <c r="I19" s="1030">
        <v>4.3</v>
      </c>
      <c r="J19" s="530"/>
      <c r="K19" s="2"/>
    </row>
    <row r="20" spans="1:18" ht="18.75" customHeight="1" x14ac:dyDescent="0.2">
      <c r="A20" s="2"/>
      <c r="B20" s="4"/>
      <c r="C20" s="201" t="s">
        <v>80</v>
      </c>
      <c r="D20" s="13"/>
      <c r="E20" s="1030">
        <v>5.08</v>
      </c>
      <c r="F20" s="1030">
        <v>4.92</v>
      </c>
      <c r="G20" s="1030">
        <v>4.9800000000000004</v>
      </c>
      <c r="H20" s="1030">
        <v>5.0599999999999996</v>
      </c>
      <c r="I20" s="1030">
        <v>5.12</v>
      </c>
      <c r="J20" s="530"/>
      <c r="K20" s="2"/>
    </row>
    <row r="21" spans="1:18" ht="18.75" customHeight="1" x14ac:dyDescent="0.2">
      <c r="A21" s="2"/>
      <c r="B21" s="4"/>
      <c r="C21" s="201" t="s">
        <v>257</v>
      </c>
      <c r="D21" s="22"/>
      <c r="E21" s="1030">
        <v>5.16</v>
      </c>
      <c r="F21" s="1030">
        <v>5.17</v>
      </c>
      <c r="G21" s="1030">
        <v>5.23</v>
      </c>
      <c r="H21" s="1030">
        <v>5.27</v>
      </c>
      <c r="I21" s="1030">
        <v>5.09</v>
      </c>
      <c r="J21" s="530"/>
      <c r="K21" s="2"/>
    </row>
    <row r="22" spans="1:18" ht="18.75" customHeight="1" x14ac:dyDescent="0.2">
      <c r="A22" s="2"/>
      <c r="B22" s="4"/>
      <c r="C22" s="201" t="s">
        <v>258</v>
      </c>
      <c r="D22" s="22"/>
      <c r="E22" s="1030">
        <v>4.88</v>
      </c>
      <c r="F22" s="1030">
        <v>4.8</v>
      </c>
      <c r="G22" s="1030">
        <v>4.8099999999999996</v>
      </c>
      <c r="H22" s="1030">
        <v>4.87</v>
      </c>
      <c r="I22" s="1030">
        <v>4.8499999999999996</v>
      </c>
      <c r="J22" s="530"/>
      <c r="K22" s="2"/>
    </row>
    <row r="23" spans="1:18" ht="18.75" customHeight="1" x14ac:dyDescent="0.2">
      <c r="A23" s="2"/>
      <c r="B23" s="4"/>
      <c r="C23" s="201" t="s">
        <v>332</v>
      </c>
      <c r="D23" s="22"/>
      <c r="E23" s="1030">
        <v>4.6399999999999997</v>
      </c>
      <c r="F23" s="1030">
        <v>4.67</v>
      </c>
      <c r="G23" s="1030">
        <v>4.67</v>
      </c>
      <c r="H23" s="1030">
        <v>4.7</v>
      </c>
      <c r="I23" s="1030">
        <v>4.7</v>
      </c>
      <c r="J23" s="530"/>
      <c r="K23" s="2"/>
    </row>
    <row r="24" spans="1:18" ht="18.75" customHeight="1" x14ac:dyDescent="0.2">
      <c r="A24" s="2"/>
      <c r="B24" s="4"/>
      <c r="C24" s="201" t="s">
        <v>333</v>
      </c>
      <c r="D24" s="22"/>
      <c r="E24" s="1030">
        <v>4.1100000000000003</v>
      </c>
      <c r="F24" s="1030">
        <v>4.12</v>
      </c>
      <c r="G24" s="1030">
        <v>4.1500000000000004</v>
      </c>
      <c r="H24" s="1030">
        <v>4.2</v>
      </c>
      <c r="I24" s="1030">
        <v>4.1399999999999997</v>
      </c>
      <c r="J24" s="530"/>
      <c r="K24" s="2"/>
    </row>
    <row r="25" spans="1:18" ht="35.25" customHeight="1" thickBot="1" x14ac:dyDescent="0.25">
      <c r="A25" s="2"/>
      <c r="B25" s="4"/>
      <c r="C25" s="730"/>
      <c r="D25" s="730"/>
      <c r="E25" s="535"/>
      <c r="F25" s="535"/>
      <c r="G25" s="535"/>
      <c r="H25" s="535"/>
      <c r="I25" s="535"/>
      <c r="J25" s="530"/>
      <c r="K25" s="2"/>
    </row>
    <row r="26" spans="1:18" s="7" customFormat="1" ht="13.5" customHeight="1" thickBot="1" x14ac:dyDescent="0.25">
      <c r="A26" s="6"/>
      <c r="B26" s="14"/>
      <c r="C26" s="1683" t="s">
        <v>346</v>
      </c>
      <c r="D26" s="1684"/>
      <c r="E26" s="1684"/>
      <c r="F26" s="1684"/>
      <c r="G26" s="1684"/>
      <c r="H26" s="1684"/>
      <c r="I26" s="1685"/>
      <c r="J26" s="530"/>
      <c r="K26" s="6"/>
    </row>
    <row r="27" spans="1:18" ht="4.5" customHeight="1" x14ac:dyDescent="0.2">
      <c r="A27" s="2"/>
      <c r="B27" s="4"/>
      <c r="C27" s="1686" t="s">
        <v>85</v>
      </c>
      <c r="D27" s="1687"/>
      <c r="E27" s="730"/>
      <c r="F27" s="730"/>
      <c r="G27" s="730"/>
      <c r="H27" s="730"/>
      <c r="I27" s="730"/>
      <c r="J27" s="530"/>
      <c r="K27" s="2"/>
    </row>
    <row r="28" spans="1:18" ht="15.75" customHeight="1" x14ac:dyDescent="0.2">
      <c r="A28" s="2"/>
      <c r="B28" s="4"/>
      <c r="C28" s="1686"/>
      <c r="D28" s="1687"/>
      <c r="E28" s="1681" t="s">
        <v>352</v>
      </c>
      <c r="F28" s="1681"/>
      <c r="G28" s="1681"/>
      <c r="H28" s="1681"/>
      <c r="I28" s="1681"/>
      <c r="J28" s="214"/>
      <c r="K28" s="2"/>
    </row>
    <row r="29" spans="1:18" ht="13.5" customHeight="1" x14ac:dyDescent="0.2">
      <c r="A29" s="2"/>
      <c r="B29" s="4"/>
      <c r="C29" s="1687"/>
      <c r="D29" s="1687"/>
      <c r="E29" s="1124">
        <v>2015</v>
      </c>
      <c r="F29" s="1688">
        <v>2016</v>
      </c>
      <c r="G29" s="1689"/>
      <c r="H29" s="1689"/>
      <c r="I29" s="1689"/>
      <c r="J29" s="214"/>
      <c r="K29" s="2"/>
    </row>
    <row r="30" spans="1:18" ht="13.5" customHeight="1" x14ac:dyDescent="0.2">
      <c r="A30" s="2"/>
      <c r="B30" s="4"/>
      <c r="C30" s="531"/>
      <c r="D30" s="531"/>
      <c r="E30" s="1098" t="s">
        <v>96</v>
      </c>
      <c r="F30" s="728" t="s">
        <v>93</v>
      </c>
      <c r="G30" s="952" t="s">
        <v>102</v>
      </c>
      <c r="H30" s="728" t="s">
        <v>505</v>
      </c>
      <c r="I30" s="1098" t="s">
        <v>96</v>
      </c>
      <c r="J30" s="214"/>
      <c r="K30" s="2"/>
      <c r="M30" s="1051"/>
      <c r="O30" s="1051"/>
    </row>
    <row r="31" spans="1:18" s="534" customFormat="1" ht="23.25" customHeight="1" x14ac:dyDescent="0.2">
      <c r="A31" s="532"/>
      <c r="B31" s="533"/>
      <c r="C31" s="1682" t="s">
        <v>68</v>
      </c>
      <c r="D31" s="1682"/>
      <c r="E31" s="1027">
        <v>898.25</v>
      </c>
      <c r="F31" s="1027">
        <v>897.86</v>
      </c>
      <c r="G31" s="1027">
        <v>901.57</v>
      </c>
      <c r="H31" s="1027">
        <v>902.73</v>
      </c>
      <c r="I31" s="1027">
        <v>900.77</v>
      </c>
      <c r="J31" s="599"/>
      <c r="K31" s="532"/>
      <c r="M31" s="1023"/>
      <c r="O31" s="1088"/>
      <c r="Q31" s="1023"/>
      <c r="R31" s="1023"/>
    </row>
    <row r="32" spans="1:18" ht="18.75" customHeight="1" x14ac:dyDescent="0.2">
      <c r="A32" s="2"/>
      <c r="B32" s="4"/>
      <c r="C32" s="201" t="s">
        <v>326</v>
      </c>
      <c r="D32" s="13"/>
      <c r="E32" s="1028">
        <v>1864.56</v>
      </c>
      <c r="F32" s="1028">
        <v>1883.15</v>
      </c>
      <c r="G32" s="1028">
        <v>1878.1</v>
      </c>
      <c r="H32" s="1028">
        <v>1826.47</v>
      </c>
      <c r="I32" s="1028">
        <v>1849.69</v>
      </c>
      <c r="J32" s="599"/>
      <c r="K32" s="2"/>
      <c r="M32" s="1023"/>
      <c r="N32" s="534"/>
      <c r="O32" s="1088"/>
    </row>
    <row r="33" spans="1:15" ht="18.75" customHeight="1" x14ac:dyDescent="0.2">
      <c r="A33" s="2"/>
      <c r="B33" s="4"/>
      <c r="C33" s="201" t="s">
        <v>252</v>
      </c>
      <c r="D33" s="22"/>
      <c r="E33" s="1028">
        <v>1217.74</v>
      </c>
      <c r="F33" s="1028">
        <v>1209.71</v>
      </c>
      <c r="G33" s="1028">
        <v>1205.8900000000001</v>
      </c>
      <c r="H33" s="1028">
        <v>1217.05</v>
      </c>
      <c r="I33" s="1028">
        <v>1225.3399999999999</v>
      </c>
      <c r="J33" s="599"/>
      <c r="K33" s="2"/>
      <c r="M33" s="1023"/>
      <c r="N33" s="534"/>
      <c r="O33" s="1088"/>
    </row>
    <row r="34" spans="1:15" ht="18.75" customHeight="1" x14ac:dyDescent="0.2">
      <c r="A34" s="2"/>
      <c r="B34" s="4"/>
      <c r="C34" s="201" t="s">
        <v>253</v>
      </c>
      <c r="D34" s="22"/>
      <c r="E34" s="1028">
        <v>731.14</v>
      </c>
      <c r="F34" s="1028">
        <v>732.21</v>
      </c>
      <c r="G34" s="1028">
        <v>742.81</v>
      </c>
      <c r="H34" s="1028">
        <v>745.52</v>
      </c>
      <c r="I34" s="1028">
        <v>741.11</v>
      </c>
      <c r="J34" s="599"/>
      <c r="K34" s="2"/>
      <c r="M34" s="1023"/>
      <c r="N34" s="534"/>
      <c r="O34" s="1088"/>
    </row>
    <row r="35" spans="1:15" ht="18.75" customHeight="1" x14ac:dyDescent="0.2">
      <c r="A35" s="2"/>
      <c r="B35" s="4"/>
      <c r="C35" s="201" t="s">
        <v>84</v>
      </c>
      <c r="D35" s="13"/>
      <c r="E35" s="1028">
        <v>730.4</v>
      </c>
      <c r="F35" s="1028">
        <v>729.3</v>
      </c>
      <c r="G35" s="1028">
        <v>726.23</v>
      </c>
      <c r="H35" s="1028">
        <v>740.52</v>
      </c>
      <c r="I35" s="1028">
        <v>739.3</v>
      </c>
      <c r="J35" s="530"/>
      <c r="K35" s="2"/>
      <c r="M35" s="1023"/>
      <c r="N35" s="534"/>
      <c r="O35" s="1088"/>
    </row>
    <row r="36" spans="1:15" ht="18.75" customHeight="1" x14ac:dyDescent="0.2">
      <c r="A36" s="2"/>
      <c r="B36" s="4"/>
      <c r="C36" s="201" t="s">
        <v>254</v>
      </c>
      <c r="D36" s="22"/>
      <c r="E36" s="1028">
        <v>757.38</v>
      </c>
      <c r="F36" s="1028">
        <v>773.79</v>
      </c>
      <c r="G36" s="1028">
        <v>778.97</v>
      </c>
      <c r="H36" s="1028">
        <v>775.81</v>
      </c>
      <c r="I36" s="1028">
        <v>771.28</v>
      </c>
      <c r="J36" s="530"/>
      <c r="K36" s="2"/>
      <c r="M36" s="1023"/>
      <c r="N36" s="534"/>
      <c r="O36" s="1088"/>
    </row>
    <row r="37" spans="1:15" ht="18.75" customHeight="1" x14ac:dyDescent="0.2">
      <c r="A37" s="2"/>
      <c r="B37" s="4"/>
      <c r="C37" s="201" t="s">
        <v>83</v>
      </c>
      <c r="D37" s="22"/>
      <c r="E37" s="1028">
        <v>737.88</v>
      </c>
      <c r="F37" s="1028">
        <v>739.53</v>
      </c>
      <c r="G37" s="1028">
        <v>720.26</v>
      </c>
      <c r="H37" s="1028">
        <v>739.67</v>
      </c>
      <c r="I37" s="1028">
        <v>742.2</v>
      </c>
      <c r="J37" s="530"/>
      <c r="K37" s="2"/>
      <c r="M37" s="1023"/>
      <c r="N37" s="534"/>
      <c r="O37" s="1088"/>
    </row>
    <row r="38" spans="1:15" ht="18.75" customHeight="1" x14ac:dyDescent="0.2">
      <c r="A38" s="2"/>
      <c r="B38" s="4"/>
      <c r="C38" s="201" t="s">
        <v>255</v>
      </c>
      <c r="D38" s="22"/>
      <c r="E38" s="1028">
        <v>757.15</v>
      </c>
      <c r="F38" s="1028">
        <v>777.86</v>
      </c>
      <c r="G38" s="1028">
        <v>750.01</v>
      </c>
      <c r="H38" s="1028">
        <v>743.95</v>
      </c>
      <c r="I38" s="1028">
        <v>747.9</v>
      </c>
      <c r="J38" s="530"/>
      <c r="K38" s="2"/>
      <c r="M38" s="1023"/>
      <c r="N38" s="534"/>
      <c r="O38" s="1088"/>
    </row>
    <row r="39" spans="1:15" ht="18.75" customHeight="1" x14ac:dyDescent="0.2">
      <c r="A39" s="2"/>
      <c r="B39" s="4"/>
      <c r="C39" s="201" t="s">
        <v>82</v>
      </c>
      <c r="D39" s="22"/>
      <c r="E39" s="1028">
        <v>745.87</v>
      </c>
      <c r="F39" s="1028">
        <v>736.58</v>
      </c>
      <c r="G39" s="1028">
        <v>738.96</v>
      </c>
      <c r="H39" s="1028">
        <v>733.22</v>
      </c>
      <c r="I39" s="1028">
        <v>756.25</v>
      </c>
      <c r="J39" s="530"/>
      <c r="K39" s="2"/>
      <c r="M39" s="1023"/>
      <c r="N39" s="534"/>
      <c r="O39" s="1088"/>
    </row>
    <row r="40" spans="1:15" ht="18.75" customHeight="1" x14ac:dyDescent="0.2">
      <c r="A40" s="2"/>
      <c r="B40" s="4"/>
      <c r="C40" s="201" t="s">
        <v>81</v>
      </c>
      <c r="D40" s="22"/>
      <c r="E40" s="1028">
        <v>838</v>
      </c>
      <c r="F40" s="1028">
        <v>834.85</v>
      </c>
      <c r="G40" s="1028">
        <v>820.31</v>
      </c>
      <c r="H40" s="1028">
        <v>831.2</v>
      </c>
      <c r="I40" s="1028">
        <v>829.34</v>
      </c>
      <c r="J40" s="530"/>
      <c r="K40" s="2"/>
      <c r="M40" s="1023"/>
      <c r="N40" s="534"/>
      <c r="O40" s="1088"/>
    </row>
    <row r="41" spans="1:15" ht="18.75" customHeight="1" x14ac:dyDescent="0.2">
      <c r="A41" s="2"/>
      <c r="B41" s="4"/>
      <c r="C41" s="201" t="s">
        <v>256</v>
      </c>
      <c r="D41" s="22"/>
      <c r="E41" s="1028">
        <v>756.34</v>
      </c>
      <c r="F41" s="1028">
        <v>736.24</v>
      </c>
      <c r="G41" s="1028">
        <v>735.62</v>
      </c>
      <c r="H41" s="1028">
        <v>747.84</v>
      </c>
      <c r="I41" s="1028">
        <v>745.1</v>
      </c>
      <c r="J41" s="530"/>
      <c r="K41" s="2"/>
      <c r="M41" s="1023"/>
      <c r="N41" s="534"/>
      <c r="O41" s="1088"/>
    </row>
    <row r="42" spans="1:15" ht="18.75" customHeight="1" x14ac:dyDescent="0.2">
      <c r="A42" s="2"/>
      <c r="B42" s="4"/>
      <c r="C42" s="201" t="s">
        <v>80</v>
      </c>
      <c r="D42" s="13"/>
      <c r="E42" s="1028">
        <v>880.36</v>
      </c>
      <c r="F42" s="1028">
        <v>853.26</v>
      </c>
      <c r="G42" s="1028">
        <v>863.33</v>
      </c>
      <c r="H42" s="1028">
        <v>877.26</v>
      </c>
      <c r="I42" s="1028">
        <v>886.55</v>
      </c>
      <c r="J42" s="530"/>
      <c r="K42" s="2"/>
      <c r="M42" s="1023"/>
      <c r="N42" s="534"/>
      <c r="O42" s="1088"/>
    </row>
    <row r="43" spans="1:15" ht="18.75" customHeight="1" x14ac:dyDescent="0.2">
      <c r="A43" s="2"/>
      <c r="B43" s="4"/>
      <c r="C43" s="201" t="s">
        <v>257</v>
      </c>
      <c r="D43" s="22"/>
      <c r="E43" s="1028">
        <v>893.53</v>
      </c>
      <c r="F43" s="1028">
        <v>895.11</v>
      </c>
      <c r="G43" s="1028">
        <v>906.3</v>
      </c>
      <c r="H43" s="1028">
        <v>913.28</v>
      </c>
      <c r="I43" s="1028">
        <v>881.58</v>
      </c>
      <c r="J43" s="530"/>
      <c r="K43" s="2"/>
      <c r="M43" s="1023"/>
      <c r="N43" s="534"/>
      <c r="O43" s="1088"/>
    </row>
    <row r="44" spans="1:15" ht="18.75" customHeight="1" x14ac:dyDescent="0.2">
      <c r="A44" s="2"/>
      <c r="B44" s="4"/>
      <c r="C44" s="201" t="s">
        <v>258</v>
      </c>
      <c r="D44" s="22"/>
      <c r="E44" s="1028">
        <v>844.77</v>
      </c>
      <c r="F44" s="1028">
        <v>831.5</v>
      </c>
      <c r="G44" s="1028">
        <v>833.48</v>
      </c>
      <c r="H44" s="1028">
        <v>843.53</v>
      </c>
      <c r="I44" s="1028">
        <v>840.46</v>
      </c>
      <c r="J44" s="530"/>
      <c r="K44" s="2"/>
      <c r="M44" s="1023"/>
      <c r="N44" s="534"/>
      <c r="O44" s="1088"/>
    </row>
    <row r="45" spans="1:15" ht="18.75" customHeight="1" x14ac:dyDescent="0.2">
      <c r="A45" s="2"/>
      <c r="B45" s="4"/>
      <c r="C45" s="201" t="s">
        <v>332</v>
      </c>
      <c r="D45" s="22"/>
      <c r="E45" s="1028">
        <v>803.41</v>
      </c>
      <c r="F45" s="1028">
        <v>809.26</v>
      </c>
      <c r="G45" s="1028">
        <v>809.81</v>
      </c>
      <c r="H45" s="1028">
        <v>812.33</v>
      </c>
      <c r="I45" s="1028">
        <v>814.85</v>
      </c>
      <c r="J45" s="530"/>
      <c r="K45" s="2"/>
      <c r="M45" s="1023"/>
      <c r="N45" s="534"/>
      <c r="O45" s="1088"/>
    </row>
    <row r="46" spans="1:15" ht="18.75" customHeight="1" x14ac:dyDescent="0.2">
      <c r="A46" s="2"/>
      <c r="B46" s="4"/>
      <c r="C46" s="201" t="s">
        <v>333</v>
      </c>
      <c r="D46" s="22"/>
      <c r="E46" s="1028">
        <v>712.18</v>
      </c>
      <c r="F46" s="1028">
        <v>713.15</v>
      </c>
      <c r="G46" s="1028">
        <v>718.08</v>
      </c>
      <c r="H46" s="1028">
        <v>727.13</v>
      </c>
      <c r="I46" s="1028">
        <v>716.58</v>
      </c>
      <c r="J46" s="530"/>
      <c r="K46" s="2"/>
      <c r="M46" s="1023"/>
      <c r="N46" s="534"/>
      <c r="O46" s="1088"/>
    </row>
    <row r="47" spans="1:15" s="536" customFormat="1" ht="13.5" customHeight="1" x14ac:dyDescent="0.2">
      <c r="A47" s="726"/>
      <c r="B47" s="726"/>
      <c r="C47" s="1670" t="s">
        <v>422</v>
      </c>
      <c r="D47" s="1670"/>
      <c r="E47" s="1670"/>
      <c r="F47" s="1670"/>
      <c r="G47" s="1670"/>
      <c r="H47" s="1670"/>
      <c r="I47" s="1670"/>
      <c r="J47" s="600"/>
      <c r="K47" s="726"/>
    </row>
    <row r="48" spans="1:15" ht="13.5" customHeight="1" x14ac:dyDescent="0.2">
      <c r="A48" s="2"/>
      <c r="B48" s="4"/>
      <c r="C48" s="42" t="s">
        <v>437</v>
      </c>
      <c r="D48" s="729"/>
      <c r="E48" s="729"/>
      <c r="G48" s="1145" t="s">
        <v>504</v>
      </c>
      <c r="H48" s="729"/>
      <c r="I48" s="729"/>
      <c r="J48" s="530"/>
      <c r="K48" s="2"/>
    </row>
    <row r="49" spans="1:11" ht="13.5" customHeight="1" x14ac:dyDescent="0.2">
      <c r="A49" s="2"/>
      <c r="B49" s="2"/>
      <c r="C49" s="2"/>
      <c r="D49" s="726"/>
      <c r="E49" s="4"/>
      <c r="F49" s="4"/>
      <c r="G49" s="4"/>
      <c r="H49" s="1680">
        <v>42795</v>
      </c>
      <c r="I49" s="1680"/>
      <c r="J49" s="258">
        <v>15</v>
      </c>
      <c r="K49" s="2"/>
    </row>
  </sheetData>
  <mergeCells count="14">
    <mergeCell ref="B1:D1"/>
    <mergeCell ref="B2:D2"/>
    <mergeCell ref="C4:I4"/>
    <mergeCell ref="C5:D7"/>
    <mergeCell ref="E6:I6"/>
    <mergeCell ref="F7:I7"/>
    <mergeCell ref="H49:I49"/>
    <mergeCell ref="E28:I28"/>
    <mergeCell ref="C31:D31"/>
    <mergeCell ref="C47:I47"/>
    <mergeCell ref="C9:D9"/>
    <mergeCell ref="C26:I26"/>
    <mergeCell ref="C27:D29"/>
    <mergeCell ref="F29:I29"/>
  </mergeCells>
  <conditionalFormatting sqref="O31:O46">
    <cfRule type="top10" dxfId="14" priority="1" bottom="1" rank="2"/>
    <cfRule type="top10" dxfId="13" priority="2"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AI80"/>
  <sheetViews>
    <sheetView zoomScale="125" zoomScaleNormal="125" workbookViewId="0"/>
  </sheetViews>
  <sheetFormatPr defaultRowHeight="12.75" x14ac:dyDescent="0.2"/>
  <cols>
    <col min="1" max="1" width="1" style="411" customWidth="1"/>
    <col min="2" max="2" width="2.5703125" style="411" customWidth="1"/>
    <col min="3" max="3" width="2.28515625" style="411" customWidth="1"/>
    <col min="4" max="4" width="26.42578125" style="468" customWidth="1"/>
    <col min="5" max="5" width="5.140625" style="468" customWidth="1"/>
    <col min="6" max="6" width="4.85546875" style="468" customWidth="1"/>
    <col min="7" max="9" width="5.140625" style="411" customWidth="1"/>
    <col min="10" max="10" width="5.7109375" style="411" customWidth="1"/>
    <col min="11" max="11" width="5.85546875" style="411" customWidth="1"/>
    <col min="12" max="15" width="5.140625" style="411" customWidth="1"/>
    <col min="16" max="16" width="4.5703125" style="411" customWidth="1"/>
    <col min="17" max="17" width="5.140625" style="411" customWidth="1"/>
    <col min="18" max="18" width="2.5703125" style="411" customWidth="1"/>
    <col min="19" max="19" width="1" style="411" customWidth="1"/>
    <col min="20" max="20" width="7.85546875" style="411" bestFit="1" customWidth="1"/>
    <col min="21" max="21" width="7.5703125" style="1010" bestFit="1" customWidth="1"/>
    <col min="22" max="22" width="6.5703125" style="411" bestFit="1" customWidth="1"/>
    <col min="23" max="23" width="5.5703125" style="411" customWidth="1"/>
    <col min="24" max="16384" width="9.140625" style="411"/>
  </cols>
  <sheetData>
    <row r="1" spans="1:35" ht="13.5" customHeight="1" x14ac:dyDescent="0.2">
      <c r="A1" s="406"/>
      <c r="B1" s="468"/>
      <c r="C1" s="1705" t="s">
        <v>34</v>
      </c>
      <c r="D1" s="1705"/>
      <c r="E1" s="1705"/>
      <c r="F1" s="1705"/>
      <c r="G1" s="416"/>
      <c r="H1" s="416"/>
      <c r="I1" s="416"/>
      <c r="J1" s="1712" t="s">
        <v>415</v>
      </c>
      <c r="K1" s="1712"/>
      <c r="L1" s="1712"/>
      <c r="M1" s="1712"/>
      <c r="N1" s="1712"/>
      <c r="O1" s="1712"/>
      <c r="P1" s="1712"/>
      <c r="Q1" s="603"/>
      <c r="R1" s="603"/>
      <c r="S1" s="406"/>
    </row>
    <row r="2" spans="1:35" ht="6" customHeight="1" x14ac:dyDescent="0.2">
      <c r="A2" s="602"/>
      <c r="B2" s="524"/>
      <c r="C2" s="977"/>
      <c r="D2" s="1039"/>
      <c r="E2" s="457"/>
      <c r="F2" s="457"/>
      <c r="G2" s="457"/>
      <c r="H2" s="457"/>
      <c r="I2" s="457"/>
      <c r="J2" s="457"/>
      <c r="K2" s="457"/>
      <c r="L2" s="457"/>
      <c r="M2" s="457"/>
      <c r="N2" s="457"/>
      <c r="O2" s="457"/>
      <c r="P2" s="457"/>
      <c r="Q2" s="457"/>
      <c r="R2" s="416"/>
      <c r="S2" s="416"/>
    </row>
    <row r="3" spans="1:35" ht="11.25" customHeight="1" thickBot="1" x14ac:dyDescent="0.25">
      <c r="A3" s="406"/>
      <c r="B3" s="469"/>
      <c r="C3" s="465"/>
      <c r="D3" s="465"/>
      <c r="E3" s="416"/>
      <c r="F3" s="416"/>
      <c r="G3" s="416"/>
      <c r="H3" s="416"/>
      <c r="I3" s="416"/>
      <c r="J3" s="768"/>
      <c r="K3" s="768"/>
      <c r="L3" s="768"/>
      <c r="M3" s="768"/>
      <c r="N3" s="768"/>
      <c r="O3" s="768"/>
      <c r="P3" s="768"/>
      <c r="Q3" s="768" t="s">
        <v>70</v>
      </c>
      <c r="R3" s="416"/>
      <c r="S3" s="416"/>
    </row>
    <row r="4" spans="1:35" ht="13.5" customHeight="1" thickBot="1" x14ac:dyDescent="0.25">
      <c r="A4" s="406"/>
      <c r="B4" s="469"/>
      <c r="C4" s="1706" t="s">
        <v>128</v>
      </c>
      <c r="D4" s="1707"/>
      <c r="E4" s="1707"/>
      <c r="F4" s="1707"/>
      <c r="G4" s="1707"/>
      <c r="H4" s="1707"/>
      <c r="I4" s="1707"/>
      <c r="J4" s="1707"/>
      <c r="K4" s="1707"/>
      <c r="L4" s="1707"/>
      <c r="M4" s="1707"/>
      <c r="N4" s="1707"/>
      <c r="O4" s="1707"/>
      <c r="P4" s="1707"/>
      <c r="Q4" s="1708"/>
      <c r="R4" s="416"/>
      <c r="S4" s="416"/>
      <c r="T4" s="433"/>
      <c r="U4" s="1476"/>
      <c r="V4" s="433"/>
      <c r="W4" s="433"/>
      <c r="X4" s="433"/>
      <c r="Y4" s="433"/>
      <c r="Z4" s="433"/>
      <c r="AA4" s="433"/>
      <c r="AB4" s="433"/>
      <c r="AC4" s="433"/>
      <c r="AD4" s="433"/>
      <c r="AE4" s="433"/>
      <c r="AF4" s="433"/>
      <c r="AG4" s="433"/>
      <c r="AH4" s="433"/>
      <c r="AI4" s="433"/>
    </row>
    <row r="5" spans="1:35" ht="3.75" customHeight="1" x14ac:dyDescent="0.2">
      <c r="A5" s="406"/>
      <c r="B5" s="469"/>
      <c r="C5" s="465"/>
      <c r="D5" s="465"/>
      <c r="E5" s="416"/>
      <c r="F5" s="416"/>
      <c r="G5" s="424"/>
      <c r="H5" s="416"/>
      <c r="I5" s="416"/>
      <c r="J5" s="480"/>
      <c r="K5" s="480"/>
      <c r="L5" s="480"/>
      <c r="M5" s="480"/>
      <c r="N5" s="480"/>
      <c r="O5" s="480"/>
      <c r="P5" s="480"/>
      <c r="Q5" s="480"/>
      <c r="R5" s="416"/>
      <c r="S5" s="416"/>
      <c r="T5" s="433"/>
      <c r="U5" s="1476"/>
      <c r="V5" s="433"/>
      <c r="W5" s="433"/>
      <c r="X5" s="433"/>
      <c r="Y5" s="433"/>
      <c r="Z5" s="433"/>
      <c r="AA5" s="433"/>
      <c r="AB5" s="433"/>
      <c r="AC5" s="433"/>
      <c r="AD5" s="433"/>
      <c r="AE5" s="433"/>
      <c r="AF5" s="433"/>
      <c r="AG5" s="433"/>
      <c r="AH5" s="433"/>
      <c r="AI5" s="433"/>
    </row>
    <row r="6" spans="1:35" ht="13.5" customHeight="1" x14ac:dyDescent="0.2">
      <c r="A6" s="406"/>
      <c r="B6" s="469"/>
      <c r="C6" s="1701" t="s">
        <v>127</v>
      </c>
      <c r="D6" s="1702"/>
      <c r="E6" s="1702"/>
      <c r="F6" s="1702"/>
      <c r="G6" s="1702"/>
      <c r="H6" s="1702"/>
      <c r="I6" s="1702"/>
      <c r="J6" s="1702"/>
      <c r="K6" s="1702"/>
      <c r="L6" s="1702"/>
      <c r="M6" s="1702"/>
      <c r="N6" s="1702"/>
      <c r="O6" s="1702"/>
      <c r="P6" s="1702"/>
      <c r="Q6" s="1703"/>
      <c r="R6" s="416"/>
      <c r="S6" s="416"/>
      <c r="T6" s="433"/>
      <c r="U6" s="1476"/>
      <c r="V6" s="433"/>
      <c r="W6" s="433"/>
      <c r="X6" s="433"/>
      <c r="Y6" s="433"/>
      <c r="Z6" s="433"/>
      <c r="AA6" s="433"/>
      <c r="AB6" s="433"/>
      <c r="AC6" s="433"/>
      <c r="AD6" s="433"/>
      <c r="AE6" s="433"/>
      <c r="AF6" s="433"/>
      <c r="AG6" s="433"/>
      <c r="AH6" s="433"/>
      <c r="AI6" s="433"/>
    </row>
    <row r="7" spans="1:35" ht="2.25" customHeight="1" x14ac:dyDescent="0.2">
      <c r="A7" s="406"/>
      <c r="B7" s="469"/>
      <c r="C7" s="1709" t="s">
        <v>78</v>
      </c>
      <c r="D7" s="1709"/>
      <c r="E7" s="423"/>
      <c r="F7" s="423"/>
      <c r="G7" s="1711">
        <v>2014</v>
      </c>
      <c r="H7" s="1711"/>
      <c r="I7" s="1711"/>
      <c r="J7" s="1711"/>
      <c r="K7" s="1711"/>
      <c r="L7" s="1711"/>
      <c r="M7" s="1711"/>
      <c r="N7" s="1711"/>
      <c r="O7" s="1711"/>
      <c r="P7" s="1711"/>
      <c r="Q7" s="1711"/>
      <c r="R7" s="416"/>
      <c r="S7" s="416"/>
      <c r="T7" s="433"/>
      <c r="U7" s="1476"/>
      <c r="V7" s="433"/>
      <c r="W7" s="433"/>
      <c r="X7" s="433"/>
      <c r="Y7" s="433"/>
      <c r="Z7" s="433"/>
      <c r="AA7" s="433"/>
      <c r="AB7" s="433"/>
      <c r="AC7" s="433"/>
      <c r="AD7" s="433"/>
      <c r="AE7" s="433"/>
      <c r="AF7" s="433"/>
      <c r="AG7" s="433"/>
      <c r="AH7" s="433"/>
      <c r="AI7" s="433"/>
    </row>
    <row r="8" spans="1:35" ht="13.5" customHeight="1" x14ac:dyDescent="0.2">
      <c r="A8" s="406"/>
      <c r="B8" s="469"/>
      <c r="C8" s="1710"/>
      <c r="D8" s="1710"/>
      <c r="E8" s="1713">
        <v>2016</v>
      </c>
      <c r="F8" s="1713"/>
      <c r="G8" s="1713"/>
      <c r="H8" s="1713"/>
      <c r="I8" s="1713"/>
      <c r="J8" s="1713"/>
      <c r="K8" s="1713"/>
      <c r="L8" s="1713"/>
      <c r="M8" s="1713"/>
      <c r="N8" s="1713"/>
      <c r="O8" s="1713"/>
      <c r="P8" s="1714">
        <v>2017</v>
      </c>
      <c r="Q8" s="1713"/>
      <c r="R8" s="416"/>
      <c r="S8" s="416"/>
      <c r="T8" s="433"/>
      <c r="U8" s="1476"/>
      <c r="V8" s="433"/>
      <c r="W8" s="433"/>
      <c r="X8" s="433"/>
      <c r="Y8" s="433"/>
      <c r="Z8" s="433"/>
      <c r="AA8" s="433"/>
      <c r="AB8" s="433"/>
      <c r="AC8" s="433"/>
      <c r="AD8" s="433"/>
      <c r="AE8" s="433"/>
      <c r="AF8" s="433"/>
      <c r="AG8" s="433"/>
      <c r="AH8" s="433"/>
      <c r="AI8" s="433"/>
    </row>
    <row r="9" spans="1:35" ht="12.75" customHeight="1" x14ac:dyDescent="0.2">
      <c r="A9" s="406"/>
      <c r="B9" s="469"/>
      <c r="C9" s="421"/>
      <c r="D9" s="421"/>
      <c r="E9" s="853" t="s">
        <v>104</v>
      </c>
      <c r="F9" s="1046" t="s">
        <v>103</v>
      </c>
      <c r="G9" s="853" t="s">
        <v>102</v>
      </c>
      <c r="H9" s="853" t="s">
        <v>101</v>
      </c>
      <c r="I9" s="853" t="s">
        <v>100</v>
      </c>
      <c r="J9" s="853" t="s">
        <v>99</v>
      </c>
      <c r="K9" s="853" t="s">
        <v>98</v>
      </c>
      <c r="L9" s="853" t="s">
        <v>97</v>
      </c>
      <c r="M9" s="853" t="s">
        <v>96</v>
      </c>
      <c r="N9" s="853" t="s">
        <v>95</v>
      </c>
      <c r="O9" s="853" t="s">
        <v>94</v>
      </c>
      <c r="P9" s="1155" t="s">
        <v>622</v>
      </c>
      <c r="Q9" s="853" t="s">
        <v>104</v>
      </c>
      <c r="R9" s="526"/>
      <c r="S9" s="416"/>
      <c r="T9" s="433"/>
      <c r="U9" s="1476"/>
      <c r="V9" s="433"/>
      <c r="W9" s="433"/>
      <c r="X9" s="433"/>
      <c r="Y9" s="433"/>
      <c r="Z9" s="433"/>
      <c r="AA9" s="433"/>
      <c r="AB9" s="433"/>
      <c r="AC9" s="433"/>
      <c r="AD9" s="433"/>
      <c r="AE9" s="433"/>
      <c r="AF9" s="433"/>
      <c r="AG9" s="433"/>
      <c r="AH9" s="433"/>
      <c r="AI9" s="433"/>
    </row>
    <row r="10" spans="1:35" s="485" customFormat="1" ht="16.5" customHeight="1" x14ac:dyDescent="0.2">
      <c r="A10" s="481"/>
      <c r="B10" s="482"/>
      <c r="C10" s="1632" t="s">
        <v>105</v>
      </c>
      <c r="D10" s="1632"/>
      <c r="E10" s="483">
        <f t="shared" ref="E10:O10" si="0">SUM(E11:E17)</f>
        <v>3</v>
      </c>
      <c r="F10" s="483">
        <f t="shared" si="0"/>
        <v>17</v>
      </c>
      <c r="G10" s="483">
        <f t="shared" si="0"/>
        <v>30</v>
      </c>
      <c r="H10" s="483">
        <f t="shared" si="0"/>
        <v>18</v>
      </c>
      <c r="I10" s="483">
        <f t="shared" si="0"/>
        <v>29</v>
      </c>
      <c r="J10" s="483">
        <f t="shared" si="0"/>
        <v>19</v>
      </c>
      <c r="K10" s="483">
        <f t="shared" si="0"/>
        <v>25</v>
      </c>
      <c r="L10" s="483">
        <f t="shared" si="0"/>
        <v>16</v>
      </c>
      <c r="M10" s="483">
        <f t="shared" si="0"/>
        <v>15</v>
      </c>
      <c r="N10" s="483">
        <f t="shared" si="0"/>
        <v>4</v>
      </c>
      <c r="O10" s="483">
        <f t="shared" si="0"/>
        <v>18</v>
      </c>
      <c r="P10" s="483">
        <v>11</v>
      </c>
      <c r="Q10" s="483">
        <v>16</v>
      </c>
      <c r="R10" s="498"/>
      <c r="S10" s="484"/>
      <c r="T10" s="1477"/>
      <c r="U10" s="1478"/>
      <c r="V10" s="1478"/>
      <c r="W10" s="1478"/>
      <c r="X10" s="1478"/>
      <c r="Y10" s="1478"/>
      <c r="Z10" s="1478"/>
      <c r="AA10" s="1478"/>
      <c r="AB10" s="1478"/>
      <c r="AC10" s="1478"/>
      <c r="AD10" s="1478"/>
      <c r="AE10" s="1478"/>
      <c r="AF10" s="1478"/>
      <c r="AG10" s="1478"/>
      <c r="AH10" s="1478"/>
      <c r="AI10" s="1479"/>
    </row>
    <row r="11" spans="1:35" s="489" customFormat="1" ht="10.5" customHeight="1" x14ac:dyDescent="0.2">
      <c r="A11" s="486"/>
      <c r="B11" s="487"/>
      <c r="C11" s="976"/>
      <c r="D11" s="576" t="s">
        <v>245</v>
      </c>
      <c r="E11" s="1040">
        <v>1</v>
      </c>
      <c r="F11" s="1040">
        <v>5</v>
      </c>
      <c r="G11" s="1040">
        <v>6</v>
      </c>
      <c r="H11" s="1040">
        <v>9</v>
      </c>
      <c r="I11" s="1040">
        <v>12</v>
      </c>
      <c r="J11" s="1040">
        <v>12</v>
      </c>
      <c r="K11" s="1040">
        <v>8</v>
      </c>
      <c r="L11" s="1040">
        <v>6</v>
      </c>
      <c r="M11" s="1040">
        <v>5</v>
      </c>
      <c r="N11" s="1040" t="s">
        <v>9</v>
      </c>
      <c r="O11" s="1040">
        <v>1</v>
      </c>
      <c r="P11" s="1040">
        <v>1</v>
      </c>
      <c r="Q11" s="1040">
        <v>4</v>
      </c>
      <c r="R11" s="526"/>
      <c r="S11" s="465"/>
      <c r="T11" s="1480"/>
      <c r="U11" s="1478"/>
      <c r="V11" s="1477"/>
      <c r="W11" s="1481"/>
      <c r="X11" s="1480"/>
      <c r="Y11" s="1480"/>
      <c r="Z11" s="1480"/>
      <c r="AA11" s="1480"/>
      <c r="AB11" s="1480"/>
      <c r="AC11" s="1480"/>
      <c r="AD11" s="1480"/>
      <c r="AE11" s="1480"/>
      <c r="AF11" s="1480"/>
      <c r="AG11" s="1480"/>
      <c r="AH11" s="1480"/>
      <c r="AI11" s="1480"/>
    </row>
    <row r="12" spans="1:35" s="489" customFormat="1" ht="10.5" customHeight="1" x14ac:dyDescent="0.2">
      <c r="A12" s="486"/>
      <c r="B12" s="487"/>
      <c r="C12" s="976"/>
      <c r="D12" s="576" t="s">
        <v>246</v>
      </c>
      <c r="E12" s="1040" t="s">
        <v>9</v>
      </c>
      <c r="F12" s="1040">
        <v>1</v>
      </c>
      <c r="G12" s="1040">
        <v>1</v>
      </c>
      <c r="H12" s="1040">
        <v>1</v>
      </c>
      <c r="I12" s="1040">
        <v>1</v>
      </c>
      <c r="J12" s="1040" t="s">
        <v>9</v>
      </c>
      <c r="K12" s="1040">
        <v>6</v>
      </c>
      <c r="L12" s="1040">
        <v>3</v>
      </c>
      <c r="M12" s="1040">
        <v>2</v>
      </c>
      <c r="N12" s="1040">
        <v>1</v>
      </c>
      <c r="O12" s="1040" t="s">
        <v>9</v>
      </c>
      <c r="P12" s="1040" t="s">
        <v>9</v>
      </c>
      <c r="Q12" s="1040">
        <v>4</v>
      </c>
      <c r="R12" s="526"/>
      <c r="S12" s="465"/>
      <c r="T12" s="1480"/>
      <c r="U12" s="1478"/>
      <c r="V12" s="1477"/>
      <c r="W12" s="1481"/>
      <c r="X12" s="1480"/>
      <c r="Y12" s="1480"/>
      <c r="Z12" s="1480"/>
      <c r="AA12" s="1480"/>
      <c r="AB12" s="1480"/>
      <c r="AC12" s="1480"/>
      <c r="AD12" s="1480"/>
      <c r="AE12" s="1480"/>
      <c r="AF12" s="1480"/>
      <c r="AG12" s="1480"/>
      <c r="AH12" s="1480"/>
      <c r="AI12" s="1480"/>
    </row>
    <row r="13" spans="1:35" s="991" customFormat="1" ht="10.5" customHeight="1" x14ac:dyDescent="0.2">
      <c r="A13" s="1035"/>
      <c r="B13" s="1036"/>
      <c r="C13" s="1032"/>
      <c r="D13" s="576" t="s">
        <v>247</v>
      </c>
      <c r="E13" s="1040">
        <v>2</v>
      </c>
      <c r="F13" s="1040">
        <v>7</v>
      </c>
      <c r="G13" s="1040">
        <v>10</v>
      </c>
      <c r="H13" s="1040">
        <v>5</v>
      </c>
      <c r="I13" s="1040">
        <v>13</v>
      </c>
      <c r="J13" s="1040">
        <v>5</v>
      </c>
      <c r="K13" s="1040">
        <v>6</v>
      </c>
      <c r="L13" s="1040">
        <v>3</v>
      </c>
      <c r="M13" s="1040" t="s">
        <v>9</v>
      </c>
      <c r="N13" s="1040">
        <v>1</v>
      </c>
      <c r="O13" s="1040">
        <v>2</v>
      </c>
      <c r="P13" s="1040">
        <v>5</v>
      </c>
      <c r="Q13" s="1040">
        <v>8</v>
      </c>
      <c r="R13" s="790"/>
      <c r="S13" s="1037"/>
      <c r="T13" s="1482"/>
      <c r="U13" s="1478"/>
      <c r="V13" s="1477"/>
      <c r="W13" s="1483"/>
      <c r="X13" s="1482"/>
      <c r="Y13" s="1482"/>
      <c r="Z13" s="1482"/>
      <c r="AA13" s="1482"/>
      <c r="AB13" s="1482"/>
      <c r="AC13" s="1482"/>
      <c r="AD13" s="1482"/>
      <c r="AE13" s="1482"/>
      <c r="AF13" s="1482"/>
      <c r="AG13" s="1482"/>
      <c r="AH13" s="1482"/>
      <c r="AI13" s="1482"/>
    </row>
    <row r="14" spans="1:35" s="489" customFormat="1" ht="12" customHeight="1" x14ac:dyDescent="0.2">
      <c r="A14" s="486"/>
      <c r="B14" s="487"/>
      <c r="C14" s="976"/>
      <c r="D14" s="576" t="s">
        <v>248</v>
      </c>
      <c r="E14" s="1040" t="s">
        <v>9</v>
      </c>
      <c r="F14" s="1040">
        <v>2</v>
      </c>
      <c r="G14" s="1040">
        <v>1</v>
      </c>
      <c r="H14" s="1040" t="s">
        <v>9</v>
      </c>
      <c r="I14" s="1040">
        <v>3</v>
      </c>
      <c r="J14" s="1040">
        <v>1</v>
      </c>
      <c r="K14" s="1040">
        <v>5</v>
      </c>
      <c r="L14" s="1040">
        <v>3</v>
      </c>
      <c r="M14" s="1040">
        <v>4</v>
      </c>
      <c r="N14" s="1040">
        <v>1</v>
      </c>
      <c r="O14" s="1040">
        <v>9</v>
      </c>
      <c r="P14" s="1040" t="s">
        <v>9</v>
      </c>
      <c r="Q14" s="1040" t="s">
        <v>9</v>
      </c>
      <c r="R14" s="488"/>
      <c r="S14" s="465"/>
      <c r="T14" s="1480"/>
      <c r="U14" s="1478"/>
      <c r="V14" s="1477"/>
      <c r="W14" s="1480"/>
      <c r="X14" s="1480"/>
      <c r="Y14" s="1480"/>
      <c r="Z14" s="1480"/>
      <c r="AA14" s="1480"/>
      <c r="AB14" s="1480"/>
      <c r="AC14" s="1480"/>
      <c r="AD14" s="1480"/>
      <c r="AE14" s="1480"/>
      <c r="AF14" s="1480"/>
      <c r="AG14" s="1480"/>
      <c r="AH14" s="1480"/>
      <c r="AI14" s="1480"/>
    </row>
    <row r="15" spans="1:35" s="489" customFormat="1" ht="10.5" customHeight="1" x14ac:dyDescent="0.2">
      <c r="A15" s="486"/>
      <c r="B15" s="487"/>
      <c r="C15" s="976"/>
      <c r="D15" s="576" t="s">
        <v>249</v>
      </c>
      <c r="E15" s="1040" t="s">
        <v>9</v>
      </c>
      <c r="F15" s="1040" t="s">
        <v>9</v>
      </c>
      <c r="G15" s="1040" t="s">
        <v>9</v>
      </c>
      <c r="H15" s="1040" t="s">
        <v>9</v>
      </c>
      <c r="I15" s="1040" t="s">
        <v>9</v>
      </c>
      <c r="J15" s="1040" t="s">
        <v>9</v>
      </c>
      <c r="K15" s="1040" t="s">
        <v>9</v>
      </c>
      <c r="L15" s="1040" t="s">
        <v>9</v>
      </c>
      <c r="M15" s="1040" t="s">
        <v>9</v>
      </c>
      <c r="N15" s="1040" t="s">
        <v>9</v>
      </c>
      <c r="O15" s="1040" t="s">
        <v>9</v>
      </c>
      <c r="P15" s="1040" t="s">
        <v>9</v>
      </c>
      <c r="Q15" s="1040" t="s">
        <v>9</v>
      </c>
      <c r="R15" s="488"/>
      <c r="S15" s="465"/>
      <c r="T15" s="1484"/>
      <c r="U15" s="1478"/>
      <c r="V15" s="1477"/>
      <c r="W15" s="1480"/>
      <c r="X15" s="1480"/>
      <c r="Y15" s="1480"/>
      <c r="Z15" s="1480"/>
      <c r="AA15" s="1480"/>
      <c r="AB15" s="1480"/>
      <c r="AC15" s="1480"/>
      <c r="AD15" s="1480"/>
      <c r="AE15" s="1480"/>
      <c r="AF15" s="1480"/>
      <c r="AG15" s="1480"/>
      <c r="AH15" s="1480"/>
      <c r="AI15" s="1480"/>
    </row>
    <row r="16" spans="1:35" s="489" customFormat="1" ht="10.5" customHeight="1" x14ac:dyDescent="0.2">
      <c r="A16" s="486"/>
      <c r="B16" s="487"/>
      <c r="C16" s="976"/>
      <c r="D16" s="576" t="s">
        <v>250</v>
      </c>
      <c r="E16" s="1040" t="s">
        <v>9</v>
      </c>
      <c r="F16" s="1040" t="s">
        <v>9</v>
      </c>
      <c r="G16" s="1040" t="s">
        <v>9</v>
      </c>
      <c r="H16" s="1040" t="s">
        <v>9</v>
      </c>
      <c r="I16" s="1040" t="s">
        <v>9</v>
      </c>
      <c r="J16" s="1040" t="s">
        <v>9</v>
      </c>
      <c r="K16" s="1040" t="s">
        <v>9</v>
      </c>
      <c r="L16" s="1040" t="s">
        <v>9</v>
      </c>
      <c r="M16" s="1040" t="s">
        <v>9</v>
      </c>
      <c r="N16" s="1040" t="s">
        <v>9</v>
      </c>
      <c r="O16" s="1040" t="s">
        <v>9</v>
      </c>
      <c r="P16" s="1040" t="s">
        <v>9</v>
      </c>
      <c r="Q16" s="1040" t="s">
        <v>9</v>
      </c>
      <c r="R16" s="488"/>
      <c r="S16" s="465"/>
      <c r="T16" s="1480"/>
      <c r="U16" s="1485"/>
      <c r="V16" s="1477"/>
      <c r="W16" s="1480"/>
      <c r="X16" s="1480"/>
      <c r="Y16" s="1480"/>
      <c r="Z16" s="1480"/>
      <c r="AA16" s="1480"/>
      <c r="AB16" s="1480"/>
      <c r="AC16" s="1480"/>
      <c r="AD16" s="1480"/>
      <c r="AE16" s="1480"/>
      <c r="AF16" s="1480"/>
      <c r="AG16" s="1480"/>
      <c r="AH16" s="1480"/>
      <c r="AI16" s="1480"/>
    </row>
    <row r="17" spans="1:35" s="489" customFormat="1" ht="12" customHeight="1" x14ac:dyDescent="0.2">
      <c r="A17" s="486"/>
      <c r="B17" s="487"/>
      <c r="C17" s="976"/>
      <c r="D17" s="490" t="s">
        <v>251</v>
      </c>
      <c r="E17" s="1040" t="s">
        <v>9</v>
      </c>
      <c r="F17" s="1040">
        <v>2</v>
      </c>
      <c r="G17" s="1040">
        <v>12</v>
      </c>
      <c r="H17" s="1040">
        <v>3</v>
      </c>
      <c r="I17" s="1040" t="s">
        <v>9</v>
      </c>
      <c r="J17" s="1040">
        <v>1</v>
      </c>
      <c r="K17" s="1040" t="s">
        <v>9</v>
      </c>
      <c r="L17" s="1040">
        <v>1</v>
      </c>
      <c r="M17" s="1040">
        <v>4</v>
      </c>
      <c r="N17" s="1040">
        <v>1</v>
      </c>
      <c r="O17" s="1040">
        <v>6</v>
      </c>
      <c r="P17" s="1040">
        <v>5</v>
      </c>
      <c r="Q17" s="1040">
        <v>10</v>
      </c>
      <c r="R17" s="488"/>
      <c r="S17" s="465"/>
      <c r="T17" s="1484"/>
      <c r="U17" s="1486"/>
      <c r="V17" s="1477"/>
      <c r="W17" s="1480"/>
      <c r="X17" s="1480"/>
      <c r="Y17" s="1480"/>
      <c r="Z17" s="1480"/>
      <c r="AA17" s="1480"/>
      <c r="AB17" s="1480"/>
      <c r="AC17" s="1480"/>
      <c r="AD17" s="1480"/>
      <c r="AE17" s="1480"/>
      <c r="AF17" s="1480"/>
      <c r="AG17" s="1480"/>
      <c r="AH17" s="1480"/>
      <c r="AI17" s="1480"/>
    </row>
    <row r="18" spans="1:35" s="485" customFormat="1" ht="14.25" customHeight="1" x14ac:dyDescent="0.2">
      <c r="A18" s="491"/>
      <c r="B18" s="492"/>
      <c r="C18" s="974" t="s">
        <v>301</v>
      </c>
      <c r="D18" s="493"/>
      <c r="E18" s="483">
        <v>2</v>
      </c>
      <c r="F18" s="483">
        <v>13</v>
      </c>
      <c r="G18" s="483">
        <v>13</v>
      </c>
      <c r="H18" s="483">
        <v>13</v>
      </c>
      <c r="I18" s="483">
        <v>21</v>
      </c>
      <c r="J18" s="483">
        <v>13</v>
      </c>
      <c r="K18" s="483">
        <v>13</v>
      </c>
      <c r="L18" s="483">
        <v>9</v>
      </c>
      <c r="M18" s="483">
        <v>4</v>
      </c>
      <c r="N18" s="483">
        <v>1</v>
      </c>
      <c r="O18" s="483">
        <v>10</v>
      </c>
      <c r="P18" s="483">
        <v>5</v>
      </c>
      <c r="Q18" s="483" t="s">
        <v>623</v>
      </c>
      <c r="R18" s="488"/>
      <c r="S18" s="465"/>
      <c r="T18" s="1484"/>
      <c r="U18" s="1478"/>
      <c r="V18" s="1479"/>
      <c r="W18" s="1479"/>
      <c r="X18" s="1479"/>
      <c r="Y18" s="1479"/>
      <c r="Z18" s="1479"/>
      <c r="AA18" s="1479"/>
      <c r="AB18" s="1479"/>
      <c r="AC18" s="1479"/>
      <c r="AD18" s="1479"/>
      <c r="AE18" s="1479"/>
      <c r="AF18" s="1479"/>
      <c r="AG18" s="1479"/>
      <c r="AH18" s="1479"/>
      <c r="AI18" s="1479"/>
    </row>
    <row r="19" spans="1:35" s="497" customFormat="1" ht="14.25" customHeight="1" x14ac:dyDescent="0.2">
      <c r="A19" s="494"/>
      <c r="B19" s="495"/>
      <c r="C19" s="974" t="s">
        <v>302</v>
      </c>
      <c r="D19" s="1038"/>
      <c r="E19" s="496">
        <v>655</v>
      </c>
      <c r="F19" s="496">
        <v>3247</v>
      </c>
      <c r="G19" s="496">
        <v>52719</v>
      </c>
      <c r="H19" s="496">
        <v>40008</v>
      </c>
      <c r="I19" s="496">
        <v>72191</v>
      </c>
      <c r="J19" s="496">
        <v>215365</v>
      </c>
      <c r="K19" s="496">
        <v>198826</v>
      </c>
      <c r="L19" s="496">
        <v>5877</v>
      </c>
      <c r="M19" s="496">
        <v>11624</v>
      </c>
      <c r="N19" s="496">
        <v>161</v>
      </c>
      <c r="O19" s="496">
        <v>181</v>
      </c>
      <c r="P19" s="496">
        <v>6441</v>
      </c>
      <c r="Q19" s="496">
        <v>11171</v>
      </c>
      <c r="R19" s="488"/>
      <c r="S19" s="465"/>
      <c r="T19" s="1484"/>
      <c r="U19" s="1487"/>
      <c r="V19" s="1487"/>
      <c r="W19" s="1488"/>
      <c r="X19" s="1488"/>
      <c r="Y19" s="1488"/>
      <c r="Z19" s="1488"/>
      <c r="AA19" s="1488"/>
      <c r="AB19" s="1488"/>
      <c r="AC19" s="1488"/>
      <c r="AD19" s="1488"/>
      <c r="AE19" s="1488"/>
      <c r="AF19" s="1488"/>
      <c r="AG19" s="1488"/>
      <c r="AH19" s="1488"/>
      <c r="AI19" s="1488"/>
    </row>
    <row r="20" spans="1:35" ht="9.75" customHeight="1" x14ac:dyDescent="0.2">
      <c r="A20" s="406"/>
      <c r="B20" s="469"/>
      <c r="C20" s="1691" t="s">
        <v>126</v>
      </c>
      <c r="D20" s="1691"/>
      <c r="E20" s="1040" t="s">
        <v>9</v>
      </c>
      <c r="F20" s="1040" t="s">
        <v>9</v>
      </c>
      <c r="G20" s="1040" t="s">
        <v>9</v>
      </c>
      <c r="H20" s="1040" t="s">
        <v>9</v>
      </c>
      <c r="I20" s="1040" t="s">
        <v>9</v>
      </c>
      <c r="J20" s="1040" t="s">
        <v>9</v>
      </c>
      <c r="K20" s="1040" t="s">
        <v>9</v>
      </c>
      <c r="L20" s="1040" t="s">
        <v>9</v>
      </c>
      <c r="M20" s="1040" t="s">
        <v>9</v>
      </c>
      <c r="N20" s="1040" t="s">
        <v>9</v>
      </c>
      <c r="O20" s="1040" t="s">
        <v>9</v>
      </c>
      <c r="P20" s="1040" t="s">
        <v>9</v>
      </c>
      <c r="Q20" s="1040" t="s">
        <v>9</v>
      </c>
      <c r="R20" s="488"/>
      <c r="S20" s="465"/>
      <c r="T20" s="1480"/>
      <c r="U20" s="1487"/>
      <c r="V20" s="1487"/>
      <c r="W20" s="433"/>
      <c r="X20" s="433"/>
      <c r="Y20" s="433"/>
      <c r="Z20" s="433"/>
      <c r="AA20" s="433"/>
      <c r="AB20" s="433"/>
      <c r="AC20" s="433"/>
      <c r="AD20" s="433"/>
      <c r="AE20" s="433"/>
      <c r="AF20" s="433"/>
      <c r="AG20" s="433"/>
      <c r="AH20" s="433"/>
      <c r="AI20" s="433"/>
    </row>
    <row r="21" spans="1:35" ht="9.75" customHeight="1" x14ac:dyDescent="0.2">
      <c r="A21" s="406"/>
      <c r="B21" s="469"/>
      <c r="C21" s="1691" t="s">
        <v>125</v>
      </c>
      <c r="D21" s="1691"/>
      <c r="E21" s="1040" t="s">
        <v>9</v>
      </c>
      <c r="F21" s="1040" t="s">
        <v>9</v>
      </c>
      <c r="G21" s="1040" t="s">
        <v>9</v>
      </c>
      <c r="H21" s="1040" t="s">
        <v>9</v>
      </c>
      <c r="I21" s="1040" t="s">
        <v>9</v>
      </c>
      <c r="J21" s="1040" t="s">
        <v>9</v>
      </c>
      <c r="K21" s="1040" t="s">
        <v>9</v>
      </c>
      <c r="L21" s="1040" t="s">
        <v>9</v>
      </c>
      <c r="M21" s="1040" t="s">
        <v>9</v>
      </c>
      <c r="N21" s="1040" t="s">
        <v>9</v>
      </c>
      <c r="O21" s="1040" t="s">
        <v>9</v>
      </c>
      <c r="P21" s="1040" t="s">
        <v>9</v>
      </c>
      <c r="Q21" s="1040" t="s">
        <v>9</v>
      </c>
      <c r="R21" s="526"/>
      <c r="S21" s="416"/>
      <c r="T21" s="1489"/>
      <c r="U21" s="1476"/>
      <c r="V21" s="1489"/>
      <c r="W21" s="433"/>
      <c r="X21" s="433"/>
      <c r="Y21" s="433"/>
      <c r="Z21" s="433"/>
      <c r="AA21" s="433"/>
      <c r="AB21" s="433"/>
      <c r="AC21" s="433"/>
      <c r="AD21" s="433"/>
      <c r="AE21" s="433"/>
      <c r="AF21" s="433"/>
      <c r="AG21" s="433"/>
      <c r="AH21" s="433"/>
      <c r="AI21" s="433"/>
    </row>
    <row r="22" spans="1:35" ht="9.75" customHeight="1" x14ac:dyDescent="0.2">
      <c r="A22" s="406"/>
      <c r="B22" s="469"/>
      <c r="C22" s="1691" t="s">
        <v>124</v>
      </c>
      <c r="D22" s="1691"/>
      <c r="E22" s="1040">
        <v>655</v>
      </c>
      <c r="F22" s="1040">
        <v>1522</v>
      </c>
      <c r="G22" s="1040">
        <v>34811</v>
      </c>
      <c r="H22" s="1040">
        <v>27049</v>
      </c>
      <c r="I22" s="1040">
        <v>42400</v>
      </c>
      <c r="J22" s="1040">
        <v>48343</v>
      </c>
      <c r="K22" s="1040">
        <v>29978</v>
      </c>
      <c r="L22" s="1040">
        <v>2382</v>
      </c>
      <c r="M22" s="1040">
        <v>10283</v>
      </c>
      <c r="N22" s="1040">
        <v>161</v>
      </c>
      <c r="O22" s="1040">
        <v>181</v>
      </c>
      <c r="P22" s="1040" t="s">
        <v>9</v>
      </c>
      <c r="Q22" s="1040">
        <v>875</v>
      </c>
      <c r="R22" s="526"/>
      <c r="S22" s="416"/>
      <c r="T22" s="1490"/>
      <c r="U22" s="1487"/>
      <c r="V22" s="433"/>
      <c r="W22" s="433"/>
      <c r="X22" s="433"/>
      <c r="Y22" s="433"/>
      <c r="Z22" s="433"/>
      <c r="AA22" s="433"/>
      <c r="AB22" s="433"/>
      <c r="AC22" s="433"/>
      <c r="AD22" s="433"/>
      <c r="AE22" s="433"/>
      <c r="AF22" s="433"/>
      <c r="AG22" s="433"/>
      <c r="AH22" s="433"/>
      <c r="AI22" s="433"/>
    </row>
    <row r="23" spans="1:35" ht="9.75" customHeight="1" x14ac:dyDescent="0.2">
      <c r="A23" s="406"/>
      <c r="B23" s="469"/>
      <c r="C23" s="1691" t="s">
        <v>123</v>
      </c>
      <c r="D23" s="1691"/>
      <c r="E23" s="1040" t="s">
        <v>9</v>
      </c>
      <c r="F23" s="1040" t="s">
        <v>9</v>
      </c>
      <c r="G23" s="1040" t="s">
        <v>9</v>
      </c>
      <c r="H23" s="1040" t="s">
        <v>9</v>
      </c>
      <c r="I23" s="1040" t="s">
        <v>9</v>
      </c>
      <c r="J23" s="1040" t="s">
        <v>9</v>
      </c>
      <c r="K23" s="1040" t="s">
        <v>9</v>
      </c>
      <c r="L23" s="1040" t="s">
        <v>9</v>
      </c>
      <c r="M23" s="1040" t="s">
        <v>9</v>
      </c>
      <c r="N23" s="1040" t="s">
        <v>9</v>
      </c>
      <c r="O23" s="1040" t="s">
        <v>9</v>
      </c>
      <c r="P23" s="1040" t="s">
        <v>9</v>
      </c>
      <c r="Q23" s="1040" t="s">
        <v>9</v>
      </c>
      <c r="R23" s="526"/>
      <c r="S23" s="416"/>
      <c r="T23" s="1489"/>
      <c r="U23" s="1476"/>
      <c r="V23" s="1489"/>
      <c r="W23" s="433"/>
      <c r="X23" s="433"/>
      <c r="Y23" s="433"/>
      <c r="Z23" s="433"/>
      <c r="AA23" s="433"/>
      <c r="AB23" s="433"/>
      <c r="AC23" s="433"/>
      <c r="AD23" s="433"/>
      <c r="AE23" s="433"/>
      <c r="AF23" s="433"/>
      <c r="AG23" s="433"/>
      <c r="AH23" s="433"/>
      <c r="AI23" s="433"/>
    </row>
    <row r="24" spans="1:35" ht="9.75" customHeight="1" x14ac:dyDescent="0.2">
      <c r="A24" s="406"/>
      <c r="B24" s="469"/>
      <c r="C24" s="1691" t="s">
        <v>122</v>
      </c>
      <c r="D24" s="1691"/>
      <c r="E24" s="1040" t="s">
        <v>9</v>
      </c>
      <c r="F24" s="1040" t="s">
        <v>9</v>
      </c>
      <c r="G24" s="1040" t="s">
        <v>9</v>
      </c>
      <c r="H24" s="1040" t="s">
        <v>9</v>
      </c>
      <c r="I24" s="1040" t="s">
        <v>9</v>
      </c>
      <c r="J24" s="1040" t="s">
        <v>9</v>
      </c>
      <c r="K24" s="1040" t="s">
        <v>9</v>
      </c>
      <c r="L24" s="1040" t="s">
        <v>9</v>
      </c>
      <c r="M24" s="1040" t="s">
        <v>9</v>
      </c>
      <c r="N24" s="1040" t="s">
        <v>9</v>
      </c>
      <c r="O24" s="1040" t="s">
        <v>9</v>
      </c>
      <c r="P24" s="1040" t="s">
        <v>9</v>
      </c>
      <c r="Q24" s="1040" t="s">
        <v>9</v>
      </c>
      <c r="R24" s="526"/>
      <c r="S24" s="416"/>
      <c r="U24" s="1011"/>
    </row>
    <row r="25" spans="1:35" ht="9.75" customHeight="1" x14ac:dyDescent="0.2">
      <c r="A25" s="406"/>
      <c r="B25" s="469"/>
      <c r="C25" s="1691" t="s">
        <v>121</v>
      </c>
      <c r="D25" s="1691"/>
      <c r="E25" s="1040" t="s">
        <v>9</v>
      </c>
      <c r="F25" s="1040" t="s">
        <v>9</v>
      </c>
      <c r="G25" s="1040" t="s">
        <v>9</v>
      </c>
      <c r="H25" s="1040" t="s">
        <v>9</v>
      </c>
      <c r="I25" s="1040" t="s">
        <v>9</v>
      </c>
      <c r="J25" s="1040" t="s">
        <v>9</v>
      </c>
      <c r="K25" s="1040">
        <v>102899</v>
      </c>
      <c r="L25" s="1040" t="s">
        <v>9</v>
      </c>
      <c r="M25" s="1040" t="s">
        <v>9</v>
      </c>
      <c r="N25" s="1040" t="s">
        <v>9</v>
      </c>
      <c r="O25" s="1040" t="s">
        <v>9</v>
      </c>
      <c r="P25" s="1040" t="s">
        <v>9</v>
      </c>
      <c r="Q25" s="1040" t="s">
        <v>9</v>
      </c>
      <c r="R25" s="526"/>
      <c r="S25" s="416"/>
      <c r="T25" s="463"/>
      <c r="U25" s="1011"/>
    </row>
    <row r="26" spans="1:35" ht="9.75" customHeight="1" x14ac:dyDescent="0.2">
      <c r="A26" s="406"/>
      <c r="B26" s="469"/>
      <c r="C26" s="1691" t="s">
        <v>120</v>
      </c>
      <c r="D26" s="1691"/>
      <c r="E26" s="1040" t="s">
        <v>9</v>
      </c>
      <c r="F26" s="1040">
        <v>1654</v>
      </c>
      <c r="G26" s="1040" t="s">
        <v>9</v>
      </c>
      <c r="H26" s="1040">
        <v>12484</v>
      </c>
      <c r="I26" s="1040">
        <v>973</v>
      </c>
      <c r="J26" s="1040">
        <v>127859</v>
      </c>
      <c r="K26" s="1040">
        <v>552</v>
      </c>
      <c r="L26" s="1040">
        <v>3429</v>
      </c>
      <c r="M26" s="1040" t="s">
        <v>9</v>
      </c>
      <c r="N26" s="1040" t="s">
        <v>9</v>
      </c>
      <c r="O26" s="1040" t="s">
        <v>9</v>
      </c>
      <c r="P26" s="1040">
        <v>5121</v>
      </c>
      <c r="Q26" s="1040">
        <v>7289</v>
      </c>
      <c r="R26" s="526"/>
      <c r="S26" s="416"/>
      <c r="T26" s="463"/>
      <c r="U26" s="1011"/>
      <c r="V26" s="463"/>
    </row>
    <row r="27" spans="1:35" ht="9.75" customHeight="1" x14ac:dyDescent="0.2">
      <c r="A27" s="406"/>
      <c r="B27" s="469"/>
      <c r="C27" s="1691" t="s">
        <v>119</v>
      </c>
      <c r="D27" s="1691"/>
      <c r="E27" s="1040" t="s">
        <v>9</v>
      </c>
      <c r="F27" s="1040">
        <v>59</v>
      </c>
      <c r="G27" s="1040">
        <v>10934</v>
      </c>
      <c r="H27" s="1040">
        <v>475</v>
      </c>
      <c r="I27" s="1040">
        <v>820</v>
      </c>
      <c r="J27" s="1040" t="s">
        <v>9</v>
      </c>
      <c r="K27" s="1040">
        <v>1816</v>
      </c>
      <c r="L27" s="1040">
        <v>66</v>
      </c>
      <c r="M27" s="1040" t="s">
        <v>9</v>
      </c>
      <c r="N27" s="1040" t="s">
        <v>9</v>
      </c>
      <c r="O27" s="1040" t="s">
        <v>9</v>
      </c>
      <c r="P27" s="1040">
        <v>164</v>
      </c>
      <c r="Q27" s="1040">
        <v>2987</v>
      </c>
      <c r="R27" s="526"/>
      <c r="S27" s="416"/>
    </row>
    <row r="28" spans="1:35" ht="9.75" customHeight="1" x14ac:dyDescent="0.2">
      <c r="A28" s="406"/>
      <c r="B28" s="469"/>
      <c r="C28" s="1691" t="s">
        <v>118</v>
      </c>
      <c r="D28" s="1691"/>
      <c r="E28" s="1040" t="s">
        <v>9</v>
      </c>
      <c r="F28" s="1040" t="s">
        <v>9</v>
      </c>
      <c r="G28" s="1040" t="s">
        <v>9</v>
      </c>
      <c r="H28" s="1040" t="s">
        <v>9</v>
      </c>
      <c r="I28" s="1040">
        <v>24945</v>
      </c>
      <c r="J28" s="1040" t="s">
        <v>9</v>
      </c>
      <c r="K28" s="1040">
        <v>44219</v>
      </c>
      <c r="L28" s="1040" t="s">
        <v>9</v>
      </c>
      <c r="M28" s="1040" t="s">
        <v>9</v>
      </c>
      <c r="N28" s="1040" t="s">
        <v>9</v>
      </c>
      <c r="O28" s="1040" t="s">
        <v>9</v>
      </c>
      <c r="P28" s="1040" t="s">
        <v>9</v>
      </c>
      <c r="Q28" s="1040" t="s">
        <v>9</v>
      </c>
      <c r="R28" s="526"/>
      <c r="S28" s="416"/>
      <c r="U28" s="1011"/>
    </row>
    <row r="29" spans="1:35" ht="9.75" customHeight="1" x14ac:dyDescent="0.2">
      <c r="A29" s="406"/>
      <c r="B29" s="469"/>
      <c r="C29" s="1691" t="s">
        <v>117</v>
      </c>
      <c r="D29" s="1691"/>
      <c r="E29" s="1040" t="s">
        <v>9</v>
      </c>
      <c r="F29" s="1040" t="s">
        <v>9</v>
      </c>
      <c r="G29" s="1040" t="s">
        <v>9</v>
      </c>
      <c r="H29" s="1040" t="s">
        <v>9</v>
      </c>
      <c r="I29" s="1040" t="s">
        <v>9</v>
      </c>
      <c r="J29" s="1040" t="s">
        <v>9</v>
      </c>
      <c r="K29" s="1040">
        <v>416</v>
      </c>
      <c r="L29" s="1040" t="s">
        <v>9</v>
      </c>
      <c r="M29" s="1040" t="s">
        <v>9</v>
      </c>
      <c r="N29" s="1040" t="s">
        <v>9</v>
      </c>
      <c r="O29" s="1040" t="s">
        <v>9</v>
      </c>
      <c r="P29" s="1040" t="s">
        <v>9</v>
      </c>
      <c r="Q29" s="1040" t="s">
        <v>9</v>
      </c>
      <c r="R29" s="526"/>
      <c r="S29" s="416"/>
      <c r="U29" s="1011"/>
    </row>
    <row r="30" spans="1:35" ht="9.75" customHeight="1" x14ac:dyDescent="0.2">
      <c r="A30" s="406"/>
      <c r="B30" s="469"/>
      <c r="C30" s="1691" t="s">
        <v>116</v>
      </c>
      <c r="D30" s="1691"/>
      <c r="E30" s="1040" t="s">
        <v>9</v>
      </c>
      <c r="F30" s="1040" t="s">
        <v>9</v>
      </c>
      <c r="G30" s="1040" t="s">
        <v>9</v>
      </c>
      <c r="H30" s="1040" t="s">
        <v>9</v>
      </c>
      <c r="I30" s="1040" t="s">
        <v>9</v>
      </c>
      <c r="J30" s="1040" t="s">
        <v>9</v>
      </c>
      <c r="K30" s="1040">
        <v>18915</v>
      </c>
      <c r="L30" s="1040" t="s">
        <v>9</v>
      </c>
      <c r="M30" s="1040" t="s">
        <v>9</v>
      </c>
      <c r="N30" s="1040" t="s">
        <v>9</v>
      </c>
      <c r="O30" s="1040" t="s">
        <v>9</v>
      </c>
      <c r="P30" s="1040" t="s">
        <v>9</v>
      </c>
      <c r="Q30" s="1040" t="s">
        <v>9</v>
      </c>
      <c r="R30" s="526"/>
      <c r="S30" s="416"/>
    </row>
    <row r="31" spans="1:35" ht="9.75" customHeight="1" x14ac:dyDescent="0.2">
      <c r="A31" s="406"/>
      <c r="B31" s="469"/>
      <c r="C31" s="1715" t="s">
        <v>444</v>
      </c>
      <c r="D31" s="1715"/>
      <c r="E31" s="1040" t="s">
        <v>9</v>
      </c>
      <c r="F31" s="1040" t="s">
        <v>9</v>
      </c>
      <c r="G31" s="1040" t="s">
        <v>9</v>
      </c>
      <c r="H31" s="1040" t="s">
        <v>9</v>
      </c>
      <c r="I31" s="1040" t="s">
        <v>9</v>
      </c>
      <c r="J31" s="1040" t="s">
        <v>9</v>
      </c>
      <c r="K31" s="1040" t="s">
        <v>9</v>
      </c>
      <c r="L31" s="1040" t="s">
        <v>9</v>
      </c>
      <c r="M31" s="1040" t="s">
        <v>9</v>
      </c>
      <c r="N31" s="1040" t="s">
        <v>9</v>
      </c>
      <c r="O31" s="1040" t="s">
        <v>9</v>
      </c>
      <c r="P31" s="1040" t="s">
        <v>9</v>
      </c>
      <c r="Q31" s="1040" t="s">
        <v>9</v>
      </c>
      <c r="R31" s="498"/>
      <c r="S31" s="416"/>
    </row>
    <row r="32" spans="1:35" ht="9.75" customHeight="1" x14ac:dyDescent="0.2">
      <c r="A32" s="406"/>
      <c r="B32" s="469"/>
      <c r="C32" s="1691" t="s">
        <v>115</v>
      </c>
      <c r="D32" s="1691"/>
      <c r="E32" s="1040" t="s">
        <v>9</v>
      </c>
      <c r="F32" s="1040" t="s">
        <v>9</v>
      </c>
      <c r="G32" s="1040" t="s">
        <v>9</v>
      </c>
      <c r="H32" s="1040" t="s">
        <v>9</v>
      </c>
      <c r="I32" s="1040" t="s">
        <v>9</v>
      </c>
      <c r="J32" s="1040" t="s">
        <v>9</v>
      </c>
      <c r="K32" s="1040" t="s">
        <v>9</v>
      </c>
      <c r="L32" s="1040" t="s">
        <v>9</v>
      </c>
      <c r="M32" s="1040">
        <v>1341</v>
      </c>
      <c r="N32" s="1040" t="s">
        <v>9</v>
      </c>
      <c r="O32" s="1040" t="s">
        <v>9</v>
      </c>
      <c r="P32" s="1040" t="s">
        <v>9</v>
      </c>
      <c r="Q32" s="1040" t="s">
        <v>9</v>
      </c>
      <c r="R32" s="498"/>
      <c r="S32" s="416"/>
    </row>
    <row r="33" spans="1:23" ht="9.75" customHeight="1" x14ac:dyDescent="0.2">
      <c r="A33" s="406"/>
      <c r="B33" s="469"/>
      <c r="C33" s="1691" t="s">
        <v>114</v>
      </c>
      <c r="D33" s="1691"/>
      <c r="E33" s="1040" t="s">
        <v>9</v>
      </c>
      <c r="F33" s="1040" t="s">
        <v>9</v>
      </c>
      <c r="G33" s="1040" t="s">
        <v>9</v>
      </c>
      <c r="H33" s="1040" t="s">
        <v>9</v>
      </c>
      <c r="I33" s="1040">
        <v>1674</v>
      </c>
      <c r="J33" s="1040" t="s">
        <v>9</v>
      </c>
      <c r="K33" s="1040" t="s">
        <v>9</v>
      </c>
      <c r="L33" s="1040" t="s">
        <v>9</v>
      </c>
      <c r="M33" s="1040" t="s">
        <v>9</v>
      </c>
      <c r="N33" s="1040" t="s">
        <v>9</v>
      </c>
      <c r="O33" s="1040" t="s">
        <v>9</v>
      </c>
      <c r="P33" s="1040" t="s">
        <v>9</v>
      </c>
      <c r="Q33" s="1040" t="s">
        <v>9</v>
      </c>
      <c r="R33" s="498"/>
      <c r="S33" s="416"/>
    </row>
    <row r="34" spans="1:23" ht="9.75" customHeight="1" x14ac:dyDescent="0.2">
      <c r="A34" s="406">
        <v>4661</v>
      </c>
      <c r="B34" s="469"/>
      <c r="C34" s="1716" t="s">
        <v>113</v>
      </c>
      <c r="D34" s="1716"/>
      <c r="E34" s="1040" t="s">
        <v>9</v>
      </c>
      <c r="F34" s="1040" t="s">
        <v>9</v>
      </c>
      <c r="G34" s="1040" t="s">
        <v>9</v>
      </c>
      <c r="H34" s="1040" t="s">
        <v>9</v>
      </c>
      <c r="I34" s="1040">
        <v>32</v>
      </c>
      <c r="J34" s="1040" t="s">
        <v>9</v>
      </c>
      <c r="K34" s="1040">
        <v>31</v>
      </c>
      <c r="L34" s="1040" t="s">
        <v>9</v>
      </c>
      <c r="M34" s="1040" t="s">
        <v>9</v>
      </c>
      <c r="N34" s="1040" t="s">
        <v>9</v>
      </c>
      <c r="O34" s="1040" t="s">
        <v>9</v>
      </c>
      <c r="P34" s="1040" t="s">
        <v>9</v>
      </c>
      <c r="Q34" s="1040">
        <v>20</v>
      </c>
      <c r="R34" s="498"/>
      <c r="S34" s="416"/>
    </row>
    <row r="35" spans="1:23" ht="9.75" customHeight="1" x14ac:dyDescent="0.2">
      <c r="A35" s="406"/>
      <c r="B35" s="469"/>
      <c r="C35" s="1691" t="s">
        <v>112</v>
      </c>
      <c r="D35" s="1691"/>
      <c r="E35" s="1040" t="s">
        <v>9</v>
      </c>
      <c r="F35" s="1040">
        <v>13</v>
      </c>
      <c r="G35" s="1040" t="s">
        <v>9</v>
      </c>
      <c r="H35" s="1040" t="s">
        <v>9</v>
      </c>
      <c r="I35" s="1040" t="s">
        <v>9</v>
      </c>
      <c r="J35" s="1040" t="s">
        <v>9</v>
      </c>
      <c r="K35" s="1040" t="s">
        <v>9</v>
      </c>
      <c r="L35" s="1040" t="s">
        <v>9</v>
      </c>
      <c r="M35" s="1040" t="s">
        <v>9</v>
      </c>
      <c r="N35" s="1040" t="s">
        <v>9</v>
      </c>
      <c r="O35" s="1040" t="s">
        <v>9</v>
      </c>
      <c r="P35" s="1040" t="s">
        <v>9</v>
      </c>
      <c r="Q35" s="1040" t="s">
        <v>9</v>
      </c>
      <c r="R35" s="498"/>
      <c r="S35" s="416"/>
    </row>
    <row r="36" spans="1:23" ht="9.75" customHeight="1" x14ac:dyDescent="0.2">
      <c r="A36" s="406"/>
      <c r="B36" s="469"/>
      <c r="C36" s="1691" t="s">
        <v>111</v>
      </c>
      <c r="D36" s="1691"/>
      <c r="E36" s="1040" t="s">
        <v>9</v>
      </c>
      <c r="F36" s="1040" t="s">
        <v>9</v>
      </c>
      <c r="G36" s="1040">
        <v>6966</v>
      </c>
      <c r="H36" s="1040" t="s">
        <v>9</v>
      </c>
      <c r="I36" s="1040">
        <v>1347</v>
      </c>
      <c r="J36" s="1040">
        <v>39163</v>
      </c>
      <c r="K36" s="1040" t="s">
        <v>9</v>
      </c>
      <c r="L36" s="1040" t="s">
        <v>9</v>
      </c>
      <c r="M36" s="1040" t="s">
        <v>9</v>
      </c>
      <c r="N36" s="1040" t="s">
        <v>9</v>
      </c>
      <c r="O36" s="1040" t="s">
        <v>9</v>
      </c>
      <c r="P36" s="1040" t="s">
        <v>9</v>
      </c>
      <c r="Q36" s="1040" t="s">
        <v>9</v>
      </c>
      <c r="R36" s="498"/>
      <c r="S36" s="416"/>
    </row>
    <row r="37" spans="1:23" ht="9.75" customHeight="1" x14ac:dyDescent="0.2">
      <c r="A37" s="406"/>
      <c r="B37" s="469"/>
      <c r="C37" s="1691" t="s">
        <v>287</v>
      </c>
      <c r="D37" s="1691"/>
      <c r="E37" s="1040" t="s">
        <v>9</v>
      </c>
      <c r="F37" s="1040" t="s">
        <v>9</v>
      </c>
      <c r="G37" s="1040">
        <v>8</v>
      </c>
      <c r="H37" s="1040" t="s">
        <v>9</v>
      </c>
      <c r="I37" s="1040" t="s">
        <v>9</v>
      </c>
      <c r="J37" s="1040" t="s">
        <v>9</v>
      </c>
      <c r="K37" s="1040" t="s">
        <v>9</v>
      </c>
      <c r="L37" s="1040" t="s">
        <v>9</v>
      </c>
      <c r="M37" s="1040" t="s">
        <v>9</v>
      </c>
      <c r="N37" s="1040" t="s">
        <v>9</v>
      </c>
      <c r="O37" s="1040" t="s">
        <v>9</v>
      </c>
      <c r="P37" s="1040">
        <v>639</v>
      </c>
      <c r="Q37" s="1040" t="s">
        <v>9</v>
      </c>
      <c r="R37" s="526"/>
      <c r="S37" s="416"/>
    </row>
    <row r="38" spans="1:23" ht="9.75" customHeight="1" x14ac:dyDescent="0.2">
      <c r="A38" s="406"/>
      <c r="B38" s="469"/>
      <c r="C38" s="1691" t="s">
        <v>110</v>
      </c>
      <c r="D38" s="1691"/>
      <c r="E38" s="1040" t="s">
        <v>9</v>
      </c>
      <c r="F38" s="1040" t="s">
        <v>9</v>
      </c>
      <c r="G38" s="1040" t="s">
        <v>9</v>
      </c>
      <c r="H38" s="1040" t="s">
        <v>9</v>
      </c>
      <c r="I38" s="1040" t="s">
        <v>9</v>
      </c>
      <c r="J38" s="1040" t="s">
        <v>9</v>
      </c>
      <c r="K38" s="1040" t="s">
        <v>9</v>
      </c>
      <c r="L38" s="1040" t="s">
        <v>9</v>
      </c>
      <c r="M38" s="1040" t="s">
        <v>9</v>
      </c>
      <c r="N38" s="1040" t="s">
        <v>9</v>
      </c>
      <c r="O38" s="1040" t="s">
        <v>9</v>
      </c>
      <c r="P38" s="1040">
        <v>517</v>
      </c>
      <c r="Q38" s="1040" t="s">
        <v>9</v>
      </c>
      <c r="R38" s="526"/>
      <c r="S38" s="416"/>
    </row>
    <row r="39" spans="1:23" ht="9.75" customHeight="1" x14ac:dyDescent="0.2">
      <c r="A39" s="406"/>
      <c r="B39" s="469"/>
      <c r="C39" s="1691" t="s">
        <v>109</v>
      </c>
      <c r="D39" s="1691"/>
      <c r="E39" s="1040" t="s">
        <v>9</v>
      </c>
      <c r="F39" s="1040" t="s">
        <v>9</v>
      </c>
      <c r="G39" s="1040" t="s">
        <v>9</v>
      </c>
      <c r="H39" s="1040" t="s">
        <v>9</v>
      </c>
      <c r="I39" s="1040" t="s">
        <v>9</v>
      </c>
      <c r="J39" s="1040" t="s">
        <v>9</v>
      </c>
      <c r="K39" s="1040" t="s">
        <v>9</v>
      </c>
      <c r="L39" s="1040" t="s">
        <v>9</v>
      </c>
      <c r="M39" s="1040" t="s">
        <v>9</v>
      </c>
      <c r="N39" s="1040" t="s">
        <v>9</v>
      </c>
      <c r="O39" s="1040" t="s">
        <v>9</v>
      </c>
      <c r="P39" s="1040" t="s">
        <v>9</v>
      </c>
      <c r="Q39" s="1040" t="s">
        <v>9</v>
      </c>
      <c r="R39" s="526"/>
      <c r="S39" s="416"/>
    </row>
    <row r="40" spans="1:23" s="489" customFormat="1" ht="9.75" customHeight="1" x14ac:dyDescent="0.2">
      <c r="A40" s="486"/>
      <c r="B40" s="487"/>
      <c r="C40" s="1691" t="s">
        <v>108</v>
      </c>
      <c r="D40" s="1691"/>
      <c r="E40" s="1040" t="s">
        <v>9</v>
      </c>
      <c r="F40" s="1040" t="s">
        <v>9</v>
      </c>
      <c r="G40" s="1040" t="s">
        <v>9</v>
      </c>
      <c r="H40" s="1040" t="s">
        <v>9</v>
      </c>
      <c r="I40" s="1040" t="s">
        <v>9</v>
      </c>
      <c r="J40" s="1040" t="s">
        <v>9</v>
      </c>
      <c r="K40" s="1040" t="s">
        <v>9</v>
      </c>
      <c r="L40" s="1040" t="s">
        <v>9</v>
      </c>
      <c r="M40" s="1040" t="s">
        <v>9</v>
      </c>
      <c r="N40" s="1040" t="s">
        <v>9</v>
      </c>
      <c r="O40" s="1040" t="s">
        <v>9</v>
      </c>
      <c r="P40" s="1040" t="s">
        <v>9</v>
      </c>
      <c r="Q40" s="1040" t="s">
        <v>9</v>
      </c>
      <c r="R40" s="526"/>
      <c r="S40" s="465"/>
      <c r="U40" s="1010"/>
    </row>
    <row r="41" spans="1:23" s="489" customFormat="1" ht="9.75" customHeight="1" x14ac:dyDescent="0.2">
      <c r="A41" s="486"/>
      <c r="B41" s="487"/>
      <c r="C41" s="1692" t="s">
        <v>107</v>
      </c>
      <c r="D41" s="1692"/>
      <c r="E41" s="1040" t="s">
        <v>9</v>
      </c>
      <c r="F41" s="1040" t="s">
        <v>9</v>
      </c>
      <c r="G41" s="1040" t="s">
        <v>9</v>
      </c>
      <c r="H41" s="1040" t="s">
        <v>9</v>
      </c>
      <c r="I41" s="1040" t="s">
        <v>9</v>
      </c>
      <c r="J41" s="1040" t="s">
        <v>9</v>
      </c>
      <c r="K41" s="1040" t="s">
        <v>9</v>
      </c>
      <c r="L41" s="1040" t="s">
        <v>9</v>
      </c>
      <c r="M41" s="1040" t="s">
        <v>9</v>
      </c>
      <c r="N41" s="1040" t="s">
        <v>9</v>
      </c>
      <c r="O41" s="1040" t="s">
        <v>9</v>
      </c>
      <c r="P41" s="1040" t="s">
        <v>9</v>
      </c>
      <c r="Q41" s="1040" t="s">
        <v>9</v>
      </c>
      <c r="R41" s="526"/>
      <c r="S41" s="465"/>
      <c r="U41" s="1010"/>
    </row>
    <row r="42" spans="1:23" s="420" customFormat="1" ht="27" customHeight="1" x14ac:dyDescent="0.2">
      <c r="A42" s="418"/>
      <c r="B42" s="572"/>
      <c r="C42" s="1693" t="s">
        <v>621</v>
      </c>
      <c r="D42" s="1693"/>
      <c r="E42" s="1693"/>
      <c r="F42" s="1693"/>
      <c r="G42" s="1693"/>
      <c r="H42" s="1693"/>
      <c r="I42" s="1693"/>
      <c r="J42" s="1693"/>
      <c r="K42" s="1693"/>
      <c r="L42" s="1693"/>
      <c r="M42" s="1693"/>
      <c r="N42" s="1693"/>
      <c r="O42" s="1693"/>
      <c r="P42" s="1693"/>
      <c r="Q42" s="1693"/>
      <c r="R42" s="635"/>
      <c r="S42" s="419"/>
      <c r="U42" s="1012"/>
    </row>
    <row r="43" spans="1:23" ht="13.5" customHeight="1" x14ac:dyDescent="0.2">
      <c r="A43" s="406"/>
      <c r="B43" s="469"/>
      <c r="C43" s="1701" t="s">
        <v>179</v>
      </c>
      <c r="D43" s="1702"/>
      <c r="E43" s="1702"/>
      <c r="F43" s="1702"/>
      <c r="G43" s="1702"/>
      <c r="H43" s="1702"/>
      <c r="I43" s="1702"/>
      <c r="J43" s="1702"/>
      <c r="K43" s="1702"/>
      <c r="L43" s="1702"/>
      <c r="M43" s="1702"/>
      <c r="N43" s="1702"/>
      <c r="O43" s="1702"/>
      <c r="P43" s="1702"/>
      <c r="Q43" s="1703"/>
      <c r="R43" s="416"/>
      <c r="S43" s="416"/>
    </row>
    <row r="44" spans="1:23" s="514" customFormat="1" ht="2.25" customHeight="1" x14ac:dyDescent="0.2">
      <c r="A44" s="511"/>
      <c r="B44" s="512"/>
      <c r="C44" s="513"/>
      <c r="D44" s="432"/>
      <c r="E44" s="892"/>
      <c r="F44" s="892"/>
      <c r="G44" s="892"/>
      <c r="H44" s="892"/>
      <c r="I44" s="892"/>
      <c r="J44" s="892"/>
      <c r="K44" s="892"/>
      <c r="L44" s="892"/>
      <c r="M44" s="892"/>
      <c r="N44" s="892"/>
      <c r="O44" s="892"/>
      <c r="P44" s="892"/>
      <c r="Q44" s="892"/>
      <c r="R44" s="446"/>
      <c r="S44" s="446"/>
      <c r="U44" s="1010"/>
    </row>
    <row r="45" spans="1:23" ht="12.75" customHeight="1" x14ac:dyDescent="0.2">
      <c r="A45" s="406"/>
      <c r="B45" s="469"/>
      <c r="C45" s="421"/>
      <c r="D45" s="421"/>
      <c r="E45" s="822">
        <v>2004</v>
      </c>
      <c r="F45" s="983">
        <v>2005</v>
      </c>
      <c r="G45" s="983">
        <v>2006</v>
      </c>
      <c r="H45" s="822">
        <v>2007</v>
      </c>
      <c r="I45" s="983">
        <v>2008</v>
      </c>
      <c r="J45" s="983">
        <v>2009</v>
      </c>
      <c r="K45" s="822">
        <v>2010</v>
      </c>
      <c r="L45" s="983">
        <v>2011</v>
      </c>
      <c r="M45" s="983">
        <v>2012</v>
      </c>
      <c r="N45" s="822">
        <v>2013</v>
      </c>
      <c r="O45" s="983">
        <v>2014</v>
      </c>
      <c r="P45" s="983">
        <v>2015</v>
      </c>
      <c r="Q45" s="822">
        <v>2016</v>
      </c>
      <c r="R45" s="526"/>
      <c r="S45" s="416"/>
      <c r="T45" s="991"/>
      <c r="U45" s="1013"/>
      <c r="V45" s="991"/>
      <c r="W45" s="991"/>
    </row>
    <row r="46" spans="1:23" s="988" customFormat="1" ht="11.25" customHeight="1" x14ac:dyDescent="0.2">
      <c r="A46" s="984"/>
      <c r="B46" s="985"/>
      <c r="C46" s="1700" t="s">
        <v>68</v>
      </c>
      <c r="D46" s="1700"/>
      <c r="E46" s="989">
        <v>208</v>
      </c>
      <c r="F46" s="989">
        <v>334</v>
      </c>
      <c r="G46" s="989">
        <v>396</v>
      </c>
      <c r="H46" s="989">
        <v>343</v>
      </c>
      <c r="I46" s="989">
        <v>441</v>
      </c>
      <c r="J46" s="989">
        <v>361</v>
      </c>
      <c r="K46" s="989">
        <v>352</v>
      </c>
      <c r="L46" s="989">
        <v>200</v>
      </c>
      <c r="M46" s="989">
        <v>107</v>
      </c>
      <c r="N46" s="989">
        <v>106</v>
      </c>
      <c r="O46" s="989">
        <v>174</v>
      </c>
      <c r="P46" s="989">
        <v>182</v>
      </c>
      <c r="Q46" s="989">
        <v>210</v>
      </c>
      <c r="R46" s="986"/>
      <c r="S46" s="987"/>
      <c r="T46" s="991"/>
      <c r="U46" s="1034"/>
      <c r="V46" s="991"/>
      <c r="W46" s="991"/>
    </row>
    <row r="47" spans="1:23" s="988" customFormat="1" ht="11.25" customHeight="1" x14ac:dyDescent="0.2">
      <c r="A47" s="984"/>
      <c r="B47" s="985"/>
      <c r="C47" s="1704" t="s">
        <v>413</v>
      </c>
      <c r="D47" s="1700"/>
      <c r="E47" s="989">
        <f>SUM(E48:E52)</f>
        <v>167</v>
      </c>
      <c r="F47" s="989">
        <f t="shared" ref="F47:Q47" si="1">SUM(F48:F52)</f>
        <v>277</v>
      </c>
      <c r="G47" s="989">
        <f t="shared" si="1"/>
        <v>258</v>
      </c>
      <c r="H47" s="989">
        <f t="shared" si="1"/>
        <v>268</v>
      </c>
      <c r="I47" s="989">
        <f t="shared" si="1"/>
        <v>304</v>
      </c>
      <c r="J47" s="989">
        <f t="shared" si="1"/>
        <v>258</v>
      </c>
      <c r="K47" s="989">
        <f t="shared" si="1"/>
        <v>234</v>
      </c>
      <c r="L47" s="989">
        <f t="shared" si="1"/>
        <v>182</v>
      </c>
      <c r="M47" s="989">
        <f t="shared" si="1"/>
        <v>93</v>
      </c>
      <c r="N47" s="989">
        <f t="shared" si="1"/>
        <v>97</v>
      </c>
      <c r="O47" s="989">
        <f t="shared" si="1"/>
        <v>161</v>
      </c>
      <c r="P47" s="989">
        <f t="shared" si="1"/>
        <v>145</v>
      </c>
      <c r="Q47" s="989">
        <f t="shared" si="1"/>
        <v>175</v>
      </c>
      <c r="R47" s="986"/>
      <c r="S47" s="987"/>
      <c r="T47" s="991"/>
      <c r="U47" s="1013"/>
      <c r="V47" s="991"/>
      <c r="W47" s="991"/>
    </row>
    <row r="48" spans="1:23" s="489" customFormat="1" ht="10.5" customHeight="1" x14ac:dyDescent="0.2">
      <c r="A48" s="486"/>
      <c r="B48" s="487"/>
      <c r="C48" s="981"/>
      <c r="D48" s="576" t="s">
        <v>245</v>
      </c>
      <c r="E48" s="1040">
        <v>100</v>
      </c>
      <c r="F48" s="1040">
        <v>151</v>
      </c>
      <c r="G48" s="1040">
        <v>153</v>
      </c>
      <c r="H48" s="1040">
        <v>160</v>
      </c>
      <c r="I48" s="1040">
        <v>172</v>
      </c>
      <c r="J48" s="1040">
        <v>142</v>
      </c>
      <c r="K48" s="1040">
        <v>141</v>
      </c>
      <c r="L48" s="1040">
        <v>93</v>
      </c>
      <c r="M48" s="1040">
        <v>36</v>
      </c>
      <c r="N48" s="1040">
        <v>27</v>
      </c>
      <c r="O48" s="1040">
        <v>49</v>
      </c>
      <c r="P48" s="1040">
        <v>65</v>
      </c>
      <c r="Q48" s="1040">
        <v>69</v>
      </c>
      <c r="R48" s="526"/>
      <c r="S48" s="465"/>
      <c r="T48" s="991"/>
      <c r="U48" s="1013"/>
      <c r="V48" s="991"/>
      <c r="W48" s="991"/>
    </row>
    <row r="49" spans="1:23" s="489" customFormat="1" ht="10.5" customHeight="1" x14ac:dyDescent="0.2">
      <c r="A49" s="486"/>
      <c r="B49" s="487"/>
      <c r="C49" s="981"/>
      <c r="D49" s="576" t="s">
        <v>246</v>
      </c>
      <c r="E49" s="1040">
        <v>15</v>
      </c>
      <c r="F49" s="1040">
        <v>28</v>
      </c>
      <c r="G49" s="1040">
        <v>26</v>
      </c>
      <c r="H49" s="1040">
        <v>27</v>
      </c>
      <c r="I49" s="1040">
        <v>27</v>
      </c>
      <c r="J49" s="1040">
        <v>22</v>
      </c>
      <c r="K49" s="1040">
        <v>25</v>
      </c>
      <c r="L49" s="1040">
        <v>22</v>
      </c>
      <c r="M49" s="1040">
        <v>9</v>
      </c>
      <c r="N49" s="1040">
        <v>18</v>
      </c>
      <c r="O49" s="1040">
        <v>23</v>
      </c>
      <c r="P49" s="1040">
        <v>20</v>
      </c>
      <c r="Q49" s="1040">
        <v>19</v>
      </c>
      <c r="R49" s="526"/>
      <c r="S49" s="465"/>
      <c r="T49" s="991"/>
      <c r="U49" s="1013"/>
      <c r="V49" s="991"/>
      <c r="W49" s="991"/>
    </row>
    <row r="50" spans="1:23" s="489" customFormat="1" ht="10.5" customHeight="1" x14ac:dyDescent="0.2">
      <c r="A50" s="486"/>
      <c r="B50" s="487"/>
      <c r="C50" s="981"/>
      <c r="D50" s="1156" t="s">
        <v>247</v>
      </c>
      <c r="E50" s="1040">
        <v>46</v>
      </c>
      <c r="F50" s="1040">
        <v>73</v>
      </c>
      <c r="G50" s="1040">
        <v>65</v>
      </c>
      <c r="H50" s="1040">
        <v>64</v>
      </c>
      <c r="I50" s="1040">
        <v>97</v>
      </c>
      <c r="J50" s="1040">
        <v>87</v>
      </c>
      <c r="K50" s="1040">
        <v>64</v>
      </c>
      <c r="L50" s="1040">
        <v>55</v>
      </c>
      <c r="M50" s="1040">
        <v>40</v>
      </c>
      <c r="N50" s="1040">
        <v>49</v>
      </c>
      <c r="O50" s="1040">
        <v>80</v>
      </c>
      <c r="P50" s="1040">
        <v>53</v>
      </c>
      <c r="Q50" s="1040">
        <v>58</v>
      </c>
      <c r="R50" s="526"/>
      <c r="S50" s="465"/>
      <c r="T50" s="991"/>
      <c r="U50" s="1013"/>
      <c r="V50" s="991"/>
      <c r="W50" s="991"/>
    </row>
    <row r="51" spans="1:23" s="489" customFormat="1" ht="10.5" customHeight="1" x14ac:dyDescent="0.2">
      <c r="A51" s="486"/>
      <c r="B51" s="487"/>
      <c r="C51" s="981"/>
      <c r="D51" s="1156" t="s">
        <v>249</v>
      </c>
      <c r="E51" s="1040" t="s">
        <v>412</v>
      </c>
      <c r="F51" s="1040">
        <v>1</v>
      </c>
      <c r="G51" s="1040" t="s">
        <v>9</v>
      </c>
      <c r="H51" s="1040" t="s">
        <v>9</v>
      </c>
      <c r="I51" s="1040" t="s">
        <v>9</v>
      </c>
      <c r="J51" s="1040" t="s">
        <v>9</v>
      </c>
      <c r="K51" s="1040" t="s">
        <v>9</v>
      </c>
      <c r="L51" s="1040" t="s">
        <v>9</v>
      </c>
      <c r="M51" s="1040" t="s">
        <v>9</v>
      </c>
      <c r="N51" s="1040" t="s">
        <v>9</v>
      </c>
      <c r="O51" s="1040" t="s">
        <v>9</v>
      </c>
      <c r="P51" s="1040" t="s">
        <v>9</v>
      </c>
      <c r="Q51" s="1040" t="s">
        <v>9</v>
      </c>
      <c r="R51" s="526"/>
      <c r="S51" s="465"/>
      <c r="T51" s="991"/>
      <c r="U51" s="1013"/>
      <c r="V51" s="991"/>
      <c r="W51" s="991"/>
    </row>
    <row r="52" spans="1:23" s="489" customFormat="1" ht="10.5" customHeight="1" x14ac:dyDescent="0.2">
      <c r="A52" s="486"/>
      <c r="B52" s="487"/>
      <c r="C52" s="981"/>
      <c r="D52" s="576" t="s">
        <v>248</v>
      </c>
      <c r="E52" s="1041">
        <v>6</v>
      </c>
      <c r="F52" s="1041">
        <v>24</v>
      </c>
      <c r="G52" s="1041">
        <v>14</v>
      </c>
      <c r="H52" s="1041">
        <v>17</v>
      </c>
      <c r="I52" s="1041">
        <v>8</v>
      </c>
      <c r="J52" s="1041">
        <v>7</v>
      </c>
      <c r="K52" s="1041">
        <v>4</v>
      </c>
      <c r="L52" s="1041">
        <v>12</v>
      </c>
      <c r="M52" s="1041">
        <v>8</v>
      </c>
      <c r="N52" s="1041">
        <v>3</v>
      </c>
      <c r="O52" s="1041">
        <v>9</v>
      </c>
      <c r="P52" s="1041">
        <v>7</v>
      </c>
      <c r="Q52" s="1041">
        <v>29</v>
      </c>
      <c r="R52" s="526"/>
      <c r="S52" s="465"/>
      <c r="T52" s="991"/>
      <c r="U52" s="1013"/>
      <c r="V52" s="991"/>
      <c r="W52" s="991"/>
    </row>
    <row r="53" spans="1:23" s="988" customFormat="1" ht="11.25" customHeight="1" x14ac:dyDescent="0.2">
      <c r="A53" s="984"/>
      <c r="B53" s="985"/>
      <c r="C53" s="1700" t="s">
        <v>414</v>
      </c>
      <c r="D53" s="1700"/>
      <c r="E53" s="989">
        <f>SUM(E54:E56)</f>
        <v>41</v>
      </c>
      <c r="F53" s="989">
        <f t="shared" ref="F53:Q53" si="2">SUM(F54:F56)</f>
        <v>57</v>
      </c>
      <c r="G53" s="989">
        <f t="shared" si="2"/>
        <v>138</v>
      </c>
      <c r="H53" s="989">
        <f t="shared" si="2"/>
        <v>75</v>
      </c>
      <c r="I53" s="989">
        <f t="shared" si="2"/>
        <v>137</v>
      </c>
      <c r="J53" s="989">
        <f t="shared" si="2"/>
        <v>103</v>
      </c>
      <c r="K53" s="989">
        <f t="shared" si="2"/>
        <v>118</v>
      </c>
      <c r="L53" s="989">
        <f t="shared" si="2"/>
        <v>18</v>
      </c>
      <c r="M53" s="989">
        <f t="shared" si="2"/>
        <v>14</v>
      </c>
      <c r="N53" s="989">
        <f t="shared" si="2"/>
        <v>9</v>
      </c>
      <c r="O53" s="989">
        <f t="shared" si="2"/>
        <v>13</v>
      </c>
      <c r="P53" s="989">
        <f t="shared" si="2"/>
        <v>37</v>
      </c>
      <c r="Q53" s="989">
        <f t="shared" si="2"/>
        <v>35</v>
      </c>
      <c r="R53" s="986"/>
      <c r="S53" s="987"/>
      <c r="T53" s="991"/>
      <c r="U53" s="1013"/>
      <c r="V53" s="991"/>
      <c r="W53" s="991"/>
    </row>
    <row r="54" spans="1:23" s="489" customFormat="1" ht="10.5" customHeight="1" x14ac:dyDescent="0.2">
      <c r="A54" s="486"/>
      <c r="B54" s="487"/>
      <c r="C54" s="1154"/>
      <c r="D54" s="1156" t="s">
        <v>506</v>
      </c>
      <c r="E54" s="1040" t="s">
        <v>412</v>
      </c>
      <c r="F54" s="1040" t="s">
        <v>412</v>
      </c>
      <c r="G54" s="1040" t="s">
        <v>9</v>
      </c>
      <c r="H54" s="1040" t="s">
        <v>9</v>
      </c>
      <c r="I54" s="1040" t="s">
        <v>9</v>
      </c>
      <c r="J54" s="1041">
        <v>1</v>
      </c>
      <c r="K54" s="1041" t="s">
        <v>9</v>
      </c>
      <c r="L54" s="1041">
        <v>1</v>
      </c>
      <c r="M54" s="1041">
        <v>1</v>
      </c>
      <c r="N54" s="1040" t="s">
        <v>9</v>
      </c>
      <c r="O54" s="1040" t="s">
        <v>9</v>
      </c>
      <c r="P54" s="1040" t="s">
        <v>9</v>
      </c>
      <c r="Q54" s="1040" t="s">
        <v>9</v>
      </c>
      <c r="R54" s="526"/>
      <c r="S54" s="465"/>
      <c r="T54" s="991"/>
      <c r="U54" s="1013"/>
      <c r="V54" s="991"/>
      <c r="W54" s="991"/>
    </row>
    <row r="55" spans="1:23" s="489" customFormat="1" ht="10.5" customHeight="1" x14ac:dyDescent="0.2">
      <c r="A55" s="486"/>
      <c r="B55" s="487"/>
      <c r="C55" s="981"/>
      <c r="D55" s="576" t="s">
        <v>250</v>
      </c>
      <c r="E55" s="1041">
        <v>1</v>
      </c>
      <c r="F55" s="1041">
        <v>1</v>
      </c>
      <c r="G55" s="1041">
        <v>1</v>
      </c>
      <c r="H55" s="1041">
        <v>1</v>
      </c>
      <c r="I55" s="1041" t="s">
        <v>9</v>
      </c>
      <c r="J55" s="1041">
        <v>1</v>
      </c>
      <c r="K55" s="1041">
        <v>2</v>
      </c>
      <c r="L55" s="1041" t="s">
        <v>9</v>
      </c>
      <c r="M55" s="1041">
        <v>1</v>
      </c>
      <c r="N55" s="1041" t="s">
        <v>9</v>
      </c>
      <c r="O55" s="1041" t="s">
        <v>9</v>
      </c>
      <c r="P55" s="1041">
        <v>1</v>
      </c>
      <c r="Q55" s="1041" t="s">
        <v>9</v>
      </c>
      <c r="R55" s="526"/>
      <c r="S55" s="465"/>
      <c r="T55" s="991"/>
      <c r="U55" s="1013"/>
      <c r="V55" s="991"/>
      <c r="W55" s="991"/>
    </row>
    <row r="56" spans="1:23" s="489" customFormat="1" ht="10.5" customHeight="1" x14ac:dyDescent="0.2">
      <c r="A56" s="486"/>
      <c r="B56" s="487"/>
      <c r="C56" s="981"/>
      <c r="D56" s="576" t="s">
        <v>251</v>
      </c>
      <c r="E56" s="1041">
        <v>40</v>
      </c>
      <c r="F56" s="1041">
        <v>56</v>
      </c>
      <c r="G56" s="1041">
        <v>137</v>
      </c>
      <c r="H56" s="1041">
        <v>74</v>
      </c>
      <c r="I56" s="1041">
        <v>137</v>
      </c>
      <c r="J56" s="1041">
        <v>101</v>
      </c>
      <c r="K56" s="1041">
        <v>116</v>
      </c>
      <c r="L56" s="1041">
        <v>17</v>
      </c>
      <c r="M56" s="1041">
        <v>12</v>
      </c>
      <c r="N56" s="1041">
        <v>9</v>
      </c>
      <c r="O56" s="1041">
        <v>13</v>
      </c>
      <c r="P56" s="1041">
        <v>36</v>
      </c>
      <c r="Q56" s="1041">
        <v>35</v>
      </c>
      <c r="R56" s="526"/>
      <c r="S56" s="465"/>
      <c r="T56" s="991"/>
      <c r="U56" s="1013"/>
      <c r="V56" s="991"/>
      <c r="W56" s="991"/>
    </row>
    <row r="57" spans="1:23" s="791" customFormat="1" ht="13.5" customHeight="1" x14ac:dyDescent="0.2">
      <c r="A57" s="788"/>
      <c r="B57" s="769"/>
      <c r="C57" s="500" t="s">
        <v>438</v>
      </c>
      <c r="D57" s="789"/>
      <c r="E57" s="471"/>
      <c r="F57" s="471"/>
      <c r="G57" s="501"/>
      <c r="H57" s="501"/>
      <c r="I57" s="1717"/>
      <c r="J57" s="1717"/>
      <c r="K57" s="1717"/>
      <c r="L57" s="1717"/>
      <c r="M57" s="1717"/>
      <c r="N57" s="1717"/>
      <c r="O57" s="1717"/>
      <c r="P57" s="1717"/>
      <c r="Q57" s="1717"/>
      <c r="R57" s="790"/>
      <c r="S57" s="501"/>
      <c r="T57" s="991"/>
      <c r="U57" s="1013"/>
      <c r="V57" s="991"/>
      <c r="W57" s="991"/>
    </row>
    <row r="58" spans="1:23" s="456" customFormat="1" ht="11.25" customHeight="1" thickBot="1" x14ac:dyDescent="0.25">
      <c r="A58" s="491"/>
      <c r="B58" s="502"/>
      <c r="C58" s="1157" t="s">
        <v>507</v>
      </c>
      <c r="D58" s="503"/>
      <c r="E58" s="505"/>
      <c r="F58" s="505"/>
      <c r="G58" s="505"/>
      <c r="H58" s="505"/>
      <c r="I58" s="505"/>
      <c r="J58" s="505"/>
      <c r="K58" s="505"/>
      <c r="L58" s="505"/>
      <c r="M58" s="505"/>
      <c r="N58" s="505"/>
      <c r="O58" s="505"/>
      <c r="P58" s="505"/>
      <c r="Q58" s="472" t="s">
        <v>73</v>
      </c>
      <c r="R58" s="506"/>
      <c r="S58" s="507"/>
      <c r="T58" s="991"/>
      <c r="U58" s="1013"/>
      <c r="V58" s="991"/>
      <c r="W58" s="991"/>
    </row>
    <row r="59" spans="1:23" ht="13.5" customHeight="1" thickBot="1" x14ac:dyDescent="0.25">
      <c r="A59" s="406"/>
      <c r="B59" s="502"/>
      <c r="C59" s="1697" t="s">
        <v>300</v>
      </c>
      <c r="D59" s="1698"/>
      <c r="E59" s="1698"/>
      <c r="F59" s="1698"/>
      <c r="G59" s="1698"/>
      <c r="H59" s="1698"/>
      <c r="I59" s="1698"/>
      <c r="J59" s="1698"/>
      <c r="K59" s="1698"/>
      <c r="L59" s="1698"/>
      <c r="M59" s="1698"/>
      <c r="N59" s="1698"/>
      <c r="O59" s="1698"/>
      <c r="P59" s="1698"/>
      <c r="Q59" s="1699"/>
      <c r="R59" s="472"/>
      <c r="S59" s="458"/>
      <c r="T59" s="991"/>
      <c r="U59" s="1013"/>
      <c r="V59" s="991"/>
      <c r="W59" s="991"/>
    </row>
    <row r="60" spans="1:23" ht="3.75" customHeight="1" x14ac:dyDescent="0.2">
      <c r="A60" s="406"/>
      <c r="B60" s="502"/>
      <c r="C60" s="1694" t="s">
        <v>69</v>
      </c>
      <c r="D60" s="1694"/>
      <c r="F60" s="998"/>
      <c r="G60" s="998"/>
      <c r="H60" s="998"/>
      <c r="I60" s="998"/>
      <c r="J60" s="998"/>
      <c r="K60" s="998"/>
      <c r="L60" s="998"/>
      <c r="M60" s="509"/>
      <c r="N60" s="509"/>
      <c r="O60" s="509"/>
      <c r="P60" s="509"/>
      <c r="Q60" s="509"/>
      <c r="R60" s="506"/>
      <c r="S60" s="458"/>
      <c r="T60" s="991"/>
      <c r="U60" s="1013"/>
      <c r="V60" s="991"/>
      <c r="W60" s="991"/>
    </row>
    <row r="61" spans="1:23" ht="11.25" customHeight="1" x14ac:dyDescent="0.2">
      <c r="A61" s="406"/>
      <c r="B61" s="469"/>
      <c r="C61" s="1695"/>
      <c r="D61" s="1695"/>
      <c r="E61" s="1633">
        <v>2016</v>
      </c>
      <c r="F61" s="1633"/>
      <c r="G61" s="1633"/>
      <c r="H61" s="1633"/>
      <c r="I61" s="1633"/>
      <c r="J61" s="1633"/>
      <c r="K61" s="1633"/>
      <c r="L61" s="1633"/>
      <c r="M61" s="1633"/>
      <c r="N61" s="1633"/>
      <c r="O61" s="1633"/>
      <c r="P61" s="1633">
        <v>2017</v>
      </c>
      <c r="Q61" s="1633"/>
      <c r="R61" s="458"/>
      <c r="S61" s="458"/>
      <c r="T61" s="1044"/>
      <c r="U61" s="1013"/>
      <c r="V61" s="991"/>
      <c r="W61" s="991"/>
    </row>
    <row r="62" spans="1:23" ht="12.75" customHeight="1" x14ac:dyDescent="0.2">
      <c r="A62" s="406"/>
      <c r="B62" s="469"/>
      <c r="C62" s="421"/>
      <c r="D62" s="421"/>
      <c r="E62" s="1046" t="s">
        <v>104</v>
      </c>
      <c r="F62" s="1046" t="s">
        <v>103</v>
      </c>
      <c r="G62" s="1046" t="s">
        <v>102</v>
      </c>
      <c r="H62" s="1046" t="s">
        <v>101</v>
      </c>
      <c r="I62" s="1046" t="s">
        <v>100</v>
      </c>
      <c r="J62" s="1046" t="s">
        <v>99</v>
      </c>
      <c r="K62" s="1046" t="s">
        <v>98</v>
      </c>
      <c r="L62" s="1046" t="s">
        <v>97</v>
      </c>
      <c r="M62" s="1046" t="s">
        <v>96</v>
      </c>
      <c r="N62" s="1046" t="s">
        <v>95</v>
      </c>
      <c r="O62" s="1046" t="s">
        <v>94</v>
      </c>
      <c r="P62" s="1173" t="s">
        <v>93</v>
      </c>
      <c r="Q62" s="1172" t="s">
        <v>104</v>
      </c>
      <c r="R62" s="506"/>
      <c r="S62" s="458"/>
      <c r="T62" s="1044"/>
      <c r="U62" s="1013"/>
      <c r="V62" s="991"/>
      <c r="W62" s="991"/>
    </row>
    <row r="63" spans="1:23" ht="10.5" customHeight="1" x14ac:dyDescent="0.2">
      <c r="A63" s="406"/>
      <c r="B63" s="502"/>
      <c r="C63" s="1696" t="s">
        <v>92</v>
      </c>
      <c r="D63" s="1696"/>
      <c r="E63" s="1045"/>
      <c r="F63" s="1045"/>
      <c r="G63" s="1042"/>
      <c r="H63" s="1042"/>
      <c r="I63" s="1042"/>
      <c r="J63" s="1042"/>
      <c r="K63" s="1042"/>
      <c r="L63" s="1042"/>
      <c r="M63" s="1042"/>
      <c r="N63" s="1042"/>
      <c r="O63" s="1042"/>
      <c r="P63" s="1042"/>
      <c r="Q63" s="1042"/>
      <c r="R63" s="506"/>
      <c r="S63" s="458"/>
      <c r="T63" s="1044"/>
      <c r="U63" s="1013"/>
      <c r="V63" s="991"/>
      <c r="W63" s="991"/>
    </row>
    <row r="64" spans="1:23" s="514" customFormat="1" ht="9.75" customHeight="1" x14ac:dyDescent="0.2">
      <c r="A64" s="511"/>
      <c r="B64" s="512"/>
      <c r="C64" s="513" t="s">
        <v>91</v>
      </c>
      <c r="D64" s="432"/>
      <c r="E64" s="1043">
        <v>-0.45</v>
      </c>
      <c r="F64" s="1043">
        <v>1.94</v>
      </c>
      <c r="G64" s="1043">
        <v>0.35</v>
      </c>
      <c r="H64" s="1043">
        <v>0.28000000000000003</v>
      </c>
      <c r="I64" s="1043">
        <v>0.13</v>
      </c>
      <c r="J64" s="1043">
        <v>-0.66</v>
      </c>
      <c r="K64" s="1043">
        <v>-0.22</v>
      </c>
      <c r="L64" s="1043">
        <v>0.69</v>
      </c>
      <c r="M64" s="1043">
        <v>0.34</v>
      </c>
      <c r="N64" s="1043">
        <v>-0.5</v>
      </c>
      <c r="O64" s="1043">
        <v>0.04</v>
      </c>
      <c r="P64" s="1043">
        <v>-0.59</v>
      </c>
      <c r="Q64" s="1043">
        <v>-0.23</v>
      </c>
      <c r="R64" s="446"/>
      <c r="S64" s="446"/>
      <c r="T64" s="991"/>
      <c r="U64" s="1013"/>
      <c r="V64" s="991"/>
      <c r="W64" s="991"/>
    </row>
    <row r="65" spans="1:23" s="514" customFormat="1" ht="9.75" customHeight="1" x14ac:dyDescent="0.2">
      <c r="A65" s="511"/>
      <c r="B65" s="512"/>
      <c r="C65" s="513" t="s">
        <v>90</v>
      </c>
      <c r="D65" s="432"/>
      <c r="E65" s="1043">
        <v>0.4</v>
      </c>
      <c r="F65" s="1043">
        <v>0.45</v>
      </c>
      <c r="G65" s="1043">
        <v>0.48</v>
      </c>
      <c r="H65" s="1043">
        <v>0.33</v>
      </c>
      <c r="I65" s="1043">
        <v>0.55000000000000004</v>
      </c>
      <c r="J65" s="1043">
        <v>0.61</v>
      </c>
      <c r="K65" s="1043">
        <v>0.72</v>
      </c>
      <c r="L65" s="1043">
        <v>0.63</v>
      </c>
      <c r="M65" s="1043">
        <v>0.88</v>
      </c>
      <c r="N65" s="1043">
        <v>0.57999999999999996</v>
      </c>
      <c r="O65" s="1043">
        <v>0.88</v>
      </c>
      <c r="P65" s="1043">
        <v>1.33</v>
      </c>
      <c r="Q65" s="1043">
        <v>1.55</v>
      </c>
      <c r="R65" s="446"/>
      <c r="S65" s="446"/>
      <c r="T65" s="991"/>
      <c r="U65" s="1013"/>
      <c r="V65" s="991"/>
      <c r="W65" s="991"/>
    </row>
    <row r="66" spans="1:23" s="514" customFormat="1" ht="11.25" customHeight="1" x14ac:dyDescent="0.2">
      <c r="A66" s="511"/>
      <c r="B66" s="512"/>
      <c r="C66" s="513" t="s">
        <v>259</v>
      </c>
      <c r="D66" s="432"/>
      <c r="E66" s="1043">
        <v>0.64</v>
      </c>
      <c r="F66" s="1043">
        <v>0.65</v>
      </c>
      <c r="G66" s="1043">
        <v>0.65</v>
      </c>
      <c r="H66" s="1043">
        <v>0.6</v>
      </c>
      <c r="I66" s="1043">
        <v>0.57999999999999996</v>
      </c>
      <c r="J66" s="1043">
        <v>0.56999999999999995</v>
      </c>
      <c r="K66" s="1043">
        <v>0.56999999999999995</v>
      </c>
      <c r="L66" s="1043">
        <v>0.55000000000000004</v>
      </c>
      <c r="M66" s="1043">
        <v>0.56999999999999995</v>
      </c>
      <c r="N66" s="1043">
        <v>0.56999999999999995</v>
      </c>
      <c r="O66" s="1043">
        <v>0.61</v>
      </c>
      <c r="P66" s="1043">
        <v>0.65</v>
      </c>
      <c r="Q66" s="1043">
        <v>0.75</v>
      </c>
      <c r="R66" s="446"/>
      <c r="S66" s="446"/>
      <c r="T66" s="991"/>
      <c r="U66" s="1013"/>
      <c r="V66" s="991"/>
      <c r="W66" s="991"/>
    </row>
    <row r="67" spans="1:23" ht="11.25" customHeight="1" x14ac:dyDescent="0.2">
      <c r="A67" s="406"/>
      <c r="B67" s="502"/>
      <c r="C67" s="975" t="s">
        <v>89</v>
      </c>
      <c r="D67" s="510"/>
      <c r="E67" s="515"/>
      <c r="F67" s="181"/>
      <c r="G67" s="563"/>
      <c r="H67" s="563"/>
      <c r="I67" s="563"/>
      <c r="J67" s="85"/>
      <c r="K67" s="515"/>
      <c r="L67" s="563"/>
      <c r="M67" s="563"/>
      <c r="N67" s="563"/>
      <c r="O67" s="563"/>
      <c r="P67" s="563"/>
      <c r="Q67" s="516"/>
      <c r="R67" s="506"/>
      <c r="S67" s="458"/>
      <c r="T67" s="991"/>
      <c r="U67" s="1013"/>
      <c r="V67" s="991"/>
      <c r="W67" s="991"/>
    </row>
    <row r="68" spans="1:23" ht="9.75" customHeight="1" x14ac:dyDescent="0.2">
      <c r="A68" s="406"/>
      <c r="B68" s="517"/>
      <c r="C68" s="467"/>
      <c r="D68" s="767" t="s">
        <v>589</v>
      </c>
      <c r="E68" s="604"/>
      <c r="F68" s="606"/>
      <c r="G68" s="80"/>
      <c r="H68" s="80"/>
      <c r="I68" s="80"/>
      <c r="J68" s="607">
        <v>39.776914507698024</v>
      </c>
      <c r="K68" s="515"/>
      <c r="L68" s="563"/>
      <c r="M68" s="563"/>
      <c r="N68" s="563"/>
      <c r="O68" s="563"/>
      <c r="P68" s="563"/>
      <c r="Q68" s="982">
        <f>+J68</f>
        <v>39.776914507698024</v>
      </c>
      <c r="R68" s="506"/>
      <c r="S68" s="458"/>
      <c r="T68" s="991"/>
      <c r="U68" s="1013"/>
      <c r="V68" s="991"/>
      <c r="W68" s="991"/>
    </row>
    <row r="69" spans="1:23" ht="9.75" customHeight="1" x14ac:dyDescent="0.2">
      <c r="A69" s="406"/>
      <c r="B69" s="518"/>
      <c r="C69" s="432"/>
      <c r="D69" s="608" t="s">
        <v>590</v>
      </c>
      <c r="E69" s="609"/>
      <c r="F69" s="609"/>
      <c r="G69" s="609"/>
      <c r="H69" s="609"/>
      <c r="I69" s="609"/>
      <c r="J69" s="607">
        <v>12.404730081317394</v>
      </c>
      <c r="K69" s="515"/>
      <c r="L69" s="200"/>
      <c r="M69" s="563"/>
      <c r="N69" s="563"/>
      <c r="O69" s="563"/>
      <c r="P69" s="563"/>
      <c r="Q69" s="982">
        <f t="shared" ref="Q69:Q72" si="3">+J69</f>
        <v>12.404730081317394</v>
      </c>
      <c r="R69" s="519"/>
      <c r="S69" s="519"/>
    </row>
    <row r="70" spans="1:23" ht="9.75" customHeight="1" x14ac:dyDescent="0.2">
      <c r="A70" s="406"/>
      <c r="B70" s="518"/>
      <c r="C70" s="432"/>
      <c r="D70" s="608" t="s">
        <v>591</v>
      </c>
      <c r="E70" s="604"/>
      <c r="F70" s="182"/>
      <c r="G70" s="182"/>
      <c r="H70" s="80"/>
      <c r="I70" s="183"/>
      <c r="J70" s="607">
        <v>10.699236641221365</v>
      </c>
      <c r="K70" s="515"/>
      <c r="L70" s="200"/>
      <c r="M70" s="563"/>
      <c r="N70" s="563"/>
      <c r="O70" s="563"/>
      <c r="P70" s="563"/>
      <c r="Q70" s="982">
        <f t="shared" si="3"/>
        <v>10.699236641221365</v>
      </c>
      <c r="R70" s="520"/>
      <c r="S70" s="458"/>
    </row>
    <row r="71" spans="1:23" ht="9.75" customHeight="1" x14ac:dyDescent="0.2">
      <c r="A71" s="406"/>
      <c r="B71" s="518"/>
      <c r="C71" s="432"/>
      <c r="D71" s="608" t="s">
        <v>592</v>
      </c>
      <c r="E71" s="610"/>
      <c r="F71" s="608"/>
      <c r="G71" s="608"/>
      <c r="H71" s="608"/>
      <c r="I71" s="608"/>
      <c r="J71" s="607">
        <v>3.943664396828539</v>
      </c>
      <c r="K71" s="515"/>
      <c r="L71" s="200"/>
      <c r="M71" s="563"/>
      <c r="N71" s="563"/>
      <c r="O71" s="563"/>
      <c r="P71" s="563"/>
      <c r="Q71" s="982">
        <f t="shared" si="3"/>
        <v>3.943664396828539</v>
      </c>
      <c r="R71" s="520"/>
      <c r="S71" s="458"/>
    </row>
    <row r="72" spans="1:23" ht="9.75" customHeight="1" x14ac:dyDescent="0.2">
      <c r="A72" s="406"/>
      <c r="B72" s="518"/>
      <c r="C72" s="432"/>
      <c r="D72" s="611" t="s">
        <v>593</v>
      </c>
      <c r="E72" s="612"/>
      <c r="F72" s="612"/>
      <c r="G72" s="612"/>
      <c r="H72" s="612"/>
      <c r="I72" s="612"/>
      <c r="J72" s="607">
        <v>3.4111808645083119</v>
      </c>
      <c r="K72" s="515"/>
      <c r="L72" s="200"/>
      <c r="M72" s="563"/>
      <c r="N72" s="563"/>
      <c r="O72" s="563"/>
      <c r="P72" s="563"/>
      <c r="Q72" s="982">
        <f t="shared" si="3"/>
        <v>3.4111808645083119</v>
      </c>
      <c r="R72" s="520"/>
      <c r="S72" s="458"/>
    </row>
    <row r="73" spans="1:23" ht="9.75" customHeight="1" x14ac:dyDescent="0.2">
      <c r="A73" s="406"/>
      <c r="B73" s="518"/>
      <c r="C73" s="432"/>
      <c r="D73" s="608" t="s">
        <v>594</v>
      </c>
      <c r="E73" s="182"/>
      <c r="F73" s="182"/>
      <c r="G73" s="182"/>
      <c r="H73" s="80"/>
      <c r="I73" s="183"/>
      <c r="J73" s="516">
        <v>-7.9551419097973479</v>
      </c>
      <c r="K73" s="515"/>
      <c r="L73" s="200"/>
      <c r="M73" s="563"/>
      <c r="N73" s="563"/>
      <c r="O73" s="563"/>
      <c r="P73" s="563"/>
      <c r="Q73" s="515"/>
      <c r="R73" s="520"/>
      <c r="S73" s="458"/>
    </row>
    <row r="74" spans="1:23" ht="9.75" customHeight="1" x14ac:dyDescent="0.2">
      <c r="A74" s="406"/>
      <c r="B74" s="518"/>
      <c r="C74" s="432"/>
      <c r="D74" s="608" t="s">
        <v>595</v>
      </c>
      <c r="E74" s="605"/>
      <c r="F74" s="183"/>
      <c r="G74" s="183"/>
      <c r="H74" s="80"/>
      <c r="I74" s="183"/>
      <c r="J74" s="516">
        <v>-5.137661791995896</v>
      </c>
      <c r="K74" s="515"/>
      <c r="L74" s="200"/>
      <c r="M74" s="563"/>
      <c r="N74" s="563"/>
      <c r="O74" s="563"/>
      <c r="P74" s="563"/>
      <c r="Q74" s="613"/>
      <c r="R74" s="520"/>
      <c r="S74" s="458"/>
    </row>
    <row r="75" spans="1:23" ht="9.75" customHeight="1" x14ac:dyDescent="0.2">
      <c r="A75" s="406"/>
      <c r="B75" s="518"/>
      <c r="C75" s="432"/>
      <c r="D75" s="608" t="s">
        <v>596</v>
      </c>
      <c r="E75" s="605"/>
      <c r="F75" s="183"/>
      <c r="G75" s="183"/>
      <c r="H75" s="80"/>
      <c r="I75" s="183"/>
      <c r="J75" s="516">
        <v>-4.9665978804519062</v>
      </c>
      <c r="K75" s="515"/>
      <c r="L75" s="200"/>
      <c r="M75" s="563"/>
      <c r="N75" s="563"/>
      <c r="O75" s="563"/>
      <c r="P75" s="563"/>
      <c r="Q75" s="613"/>
      <c r="R75" s="520"/>
      <c r="S75" s="458"/>
    </row>
    <row r="76" spans="1:23" ht="9.75" customHeight="1" x14ac:dyDescent="0.2">
      <c r="A76" s="406"/>
      <c r="B76" s="518"/>
      <c r="C76" s="432"/>
      <c r="D76" s="608" t="s">
        <v>597</v>
      </c>
      <c r="E76" s="605"/>
      <c r="F76" s="183"/>
      <c r="G76" s="183"/>
      <c r="H76" s="80"/>
      <c r="I76" s="183"/>
      <c r="J76" s="516">
        <v>-3.7696892570998286</v>
      </c>
      <c r="K76" s="515"/>
      <c r="L76" s="200"/>
      <c r="M76" s="563"/>
      <c r="N76" s="563"/>
      <c r="O76" s="563"/>
      <c r="P76" s="563"/>
      <c r="Q76" s="613"/>
      <c r="R76" s="520"/>
      <c r="S76" s="458"/>
    </row>
    <row r="77" spans="1:23" ht="9.75" customHeight="1" x14ac:dyDescent="0.2">
      <c r="A77" s="406"/>
      <c r="B77" s="518"/>
      <c r="C77" s="432"/>
      <c r="D77" s="608" t="s">
        <v>598</v>
      </c>
      <c r="E77" s="605"/>
      <c r="F77" s="182"/>
      <c r="G77" s="182"/>
      <c r="H77" s="80"/>
      <c r="I77" s="183"/>
      <c r="J77" s="516">
        <v>-3.1593838415592601</v>
      </c>
      <c r="K77" s="515"/>
      <c r="L77" s="200"/>
      <c r="M77" s="563"/>
      <c r="N77" s="563"/>
      <c r="O77" s="563"/>
      <c r="P77" s="563"/>
      <c r="Q77" s="515"/>
      <c r="R77" s="520"/>
      <c r="S77" s="458"/>
    </row>
    <row r="78" spans="1:23" ht="0.75" customHeight="1" x14ac:dyDescent="0.2">
      <c r="A78" s="406"/>
      <c r="B78" s="518"/>
      <c r="C78" s="432"/>
      <c r="D78" s="521"/>
      <c r="E78" s="515"/>
      <c r="F78" s="182"/>
      <c r="G78" s="182"/>
      <c r="H78" s="80"/>
      <c r="I78" s="183"/>
      <c r="J78" s="516"/>
      <c r="K78" s="515"/>
      <c r="L78" s="200"/>
      <c r="M78" s="563"/>
      <c r="N78" s="563"/>
      <c r="O78" s="563"/>
      <c r="P78" s="563"/>
      <c r="Q78" s="515"/>
      <c r="R78" s="520"/>
      <c r="S78" s="458"/>
    </row>
    <row r="79" spans="1:23" ht="12" customHeight="1" x14ac:dyDescent="0.2">
      <c r="A79" s="406"/>
      <c r="B79" s="522"/>
      <c r="C79" s="504" t="s">
        <v>240</v>
      </c>
      <c r="D79" s="521"/>
      <c r="E79" s="504"/>
      <c r="F79" s="504"/>
      <c r="G79" s="523" t="s">
        <v>88</v>
      </c>
      <c r="H79" s="504"/>
      <c r="I79" s="504"/>
      <c r="J79" s="504"/>
      <c r="K79" s="504"/>
      <c r="L79" s="504"/>
      <c r="M79" s="504"/>
      <c r="N79" s="504"/>
      <c r="O79" s="184"/>
      <c r="P79" s="184"/>
      <c r="Q79" s="184"/>
      <c r="R79" s="506"/>
      <c r="S79" s="458"/>
    </row>
    <row r="80" spans="1:23" s="132" customFormat="1" ht="13.5" customHeight="1" x14ac:dyDescent="0.2">
      <c r="A80" s="131"/>
      <c r="B80" s="243">
        <v>16</v>
      </c>
      <c r="C80" s="1658">
        <v>42795</v>
      </c>
      <c r="D80" s="1658"/>
      <c r="E80" s="1658"/>
      <c r="F80" s="133"/>
      <c r="G80" s="133"/>
      <c r="H80" s="133"/>
      <c r="I80" s="133"/>
      <c r="J80" s="133"/>
      <c r="K80" s="133"/>
      <c r="L80" s="133"/>
      <c r="M80" s="133"/>
      <c r="N80" s="133"/>
      <c r="P80" s="131"/>
      <c r="R80" s="137"/>
      <c r="U80" s="1014"/>
    </row>
  </sheetData>
  <mergeCells count="46">
    <mergeCell ref="E61:O61"/>
    <mergeCell ref="P61:Q61"/>
    <mergeCell ref="I57:Q57"/>
    <mergeCell ref="C36:D36"/>
    <mergeCell ref="C37:D37"/>
    <mergeCell ref="C31:D31"/>
    <mergeCell ref="C34:D34"/>
    <mergeCell ref="C35:D35"/>
    <mergeCell ref="C21:D21"/>
    <mergeCell ref="C22:D22"/>
    <mergeCell ref="C23:D23"/>
    <mergeCell ref="C29:D29"/>
    <mergeCell ref="C24:D24"/>
    <mergeCell ref="C25:D25"/>
    <mergeCell ref="C26:D26"/>
    <mergeCell ref="C27:D27"/>
    <mergeCell ref="C28:D28"/>
    <mergeCell ref="C32:D32"/>
    <mergeCell ref="C30:D30"/>
    <mergeCell ref="C1:F1"/>
    <mergeCell ref="C4:Q4"/>
    <mergeCell ref="C6:Q6"/>
    <mergeCell ref="C7:D8"/>
    <mergeCell ref="G7:I7"/>
    <mergeCell ref="J7:L7"/>
    <mergeCell ref="M7:O7"/>
    <mergeCell ref="P7:Q7"/>
    <mergeCell ref="J1:P1"/>
    <mergeCell ref="E8:O8"/>
    <mergeCell ref="P8:Q8"/>
    <mergeCell ref="C10:D10"/>
    <mergeCell ref="C80:E80"/>
    <mergeCell ref="C38:D38"/>
    <mergeCell ref="C39:D39"/>
    <mergeCell ref="C40:D40"/>
    <mergeCell ref="C41:D41"/>
    <mergeCell ref="C42:Q42"/>
    <mergeCell ref="C60:D61"/>
    <mergeCell ref="C63:D63"/>
    <mergeCell ref="C59:Q59"/>
    <mergeCell ref="C53:D53"/>
    <mergeCell ref="C43:Q43"/>
    <mergeCell ref="C47:D47"/>
    <mergeCell ref="C46:D46"/>
    <mergeCell ref="C20:D20"/>
    <mergeCell ref="C33:D33"/>
  </mergeCells>
  <conditionalFormatting sqref="E45:Q45 E62:Q62 E9:Q9">
    <cfRule type="cellIs" dxfId="12"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S61"/>
  <sheetViews>
    <sheetView zoomScaleNormal="100" workbookViewId="0"/>
  </sheetViews>
  <sheetFormatPr defaultRowHeight="12.75" x14ac:dyDescent="0.2"/>
  <cols>
    <col min="1" max="1" width="1" style="132" customWidth="1"/>
    <col min="2" max="2" width="2.5703125" style="452" customWidth="1"/>
    <col min="3" max="3" width="1" style="132" customWidth="1"/>
    <col min="4" max="4" width="26.5703125" style="132" customWidth="1"/>
    <col min="5" max="5" width="0.28515625" style="132" customWidth="1"/>
    <col min="6" max="6" width="6.42578125" style="132" customWidth="1"/>
    <col min="7" max="7" width="6.7109375" style="132" customWidth="1"/>
    <col min="8" max="8" width="7" style="132" customWidth="1"/>
    <col min="9" max="9" width="6.85546875" style="132" customWidth="1"/>
    <col min="10" max="10" width="6.7109375" style="132" customWidth="1"/>
    <col min="11" max="11" width="7" style="132" customWidth="1"/>
    <col min="12" max="12" width="6.85546875" style="132" customWidth="1"/>
    <col min="13" max="13" width="7.140625" style="132" customWidth="1"/>
    <col min="14" max="14" width="7" style="132" customWidth="1"/>
    <col min="15" max="15" width="6.85546875" style="132" customWidth="1"/>
    <col min="16" max="16" width="2.5703125" style="994" customWidth="1"/>
    <col min="17" max="17" width="1" style="994" customWidth="1"/>
    <col min="18" max="16384" width="9.140625" style="132"/>
  </cols>
  <sheetData>
    <row r="1" spans="1:17" ht="13.5" customHeight="1" x14ac:dyDescent="0.2">
      <c r="A1" s="131"/>
      <c r="B1" s="1733" t="s">
        <v>424</v>
      </c>
      <c r="C1" s="1733"/>
      <c r="D1" s="1733"/>
      <c r="E1" s="453"/>
      <c r="F1" s="453"/>
      <c r="G1" s="453"/>
      <c r="H1" s="453"/>
      <c r="I1" s="453"/>
      <c r="J1" s="453"/>
      <c r="K1" s="453"/>
      <c r="L1" s="453"/>
      <c r="M1" s="453"/>
      <c r="N1" s="453"/>
      <c r="O1" s="453"/>
      <c r="P1" s="453"/>
      <c r="Q1" s="453"/>
    </row>
    <row r="2" spans="1:17" ht="6" customHeight="1" x14ac:dyDescent="0.2">
      <c r="A2" s="131"/>
      <c r="B2" s="1734"/>
      <c r="C2" s="1734"/>
      <c r="D2" s="1734"/>
      <c r="E2" s="1734"/>
      <c r="F2" s="1734"/>
      <c r="G2" s="1171"/>
      <c r="H2" s="1734"/>
      <c r="I2" s="1734"/>
      <c r="J2" s="1734"/>
      <c r="K2" s="1734"/>
      <c r="L2" s="1734"/>
      <c r="M2" s="1734"/>
      <c r="N2" s="1734"/>
      <c r="O2" s="1171"/>
      <c r="P2" s="454"/>
      <c r="Q2" s="1158"/>
    </row>
    <row r="3" spans="1:17" ht="10.5" customHeight="1" thickBot="1" x14ac:dyDescent="0.25">
      <c r="A3" s="131"/>
      <c r="B3" s="401"/>
      <c r="C3" s="902"/>
      <c r="D3" s="902"/>
      <c r="E3" s="902"/>
      <c r="F3" s="902"/>
      <c r="G3" s="902"/>
      <c r="H3" s="902"/>
      <c r="I3" s="902"/>
      <c r="J3" s="902"/>
      <c r="K3" s="902"/>
      <c r="L3" s="902"/>
      <c r="M3" s="902"/>
      <c r="N3" s="902"/>
      <c r="O3" s="1326" t="s">
        <v>73</v>
      </c>
      <c r="P3" s="455"/>
      <c r="Q3" s="1158"/>
    </row>
    <row r="4" spans="1:17" ht="13.5" customHeight="1" thickBot="1" x14ac:dyDescent="0.25">
      <c r="A4" s="131"/>
      <c r="B4" s="401"/>
      <c r="C4" s="1721" t="s">
        <v>528</v>
      </c>
      <c r="D4" s="1722"/>
      <c r="E4" s="1722"/>
      <c r="F4" s="1722"/>
      <c r="G4" s="1722"/>
      <c r="H4" s="1722"/>
      <c r="I4" s="1722"/>
      <c r="J4" s="1722"/>
      <c r="K4" s="1722"/>
      <c r="L4" s="1722"/>
      <c r="M4" s="1722"/>
      <c r="N4" s="1722"/>
      <c r="O4" s="1723"/>
      <c r="P4" s="455"/>
      <c r="Q4" s="1158"/>
    </row>
    <row r="5" spans="1:17" ht="4.5" customHeight="1" x14ac:dyDescent="0.2">
      <c r="A5" s="131"/>
      <c r="B5" s="401"/>
      <c r="C5" s="1735" t="s">
        <v>78</v>
      </c>
      <c r="D5" s="1735"/>
      <c r="E5" s="1327"/>
      <c r="F5" s="1327"/>
      <c r="G5" s="1327"/>
      <c r="H5" s="1327"/>
      <c r="I5" s="1327"/>
      <c r="J5" s="1327"/>
      <c r="K5" s="1327"/>
      <c r="L5" s="1327"/>
      <c r="M5" s="1327"/>
      <c r="N5" s="1327"/>
      <c r="O5" s="1327"/>
      <c r="P5" s="455"/>
      <c r="Q5" s="1158"/>
    </row>
    <row r="6" spans="1:17" ht="13.5" customHeight="1" x14ac:dyDescent="0.2">
      <c r="A6" s="131"/>
      <c r="B6" s="401"/>
      <c r="C6" s="1736"/>
      <c r="D6" s="1736"/>
      <c r="E6" s="1327"/>
      <c r="F6" s="1730">
        <v>2010</v>
      </c>
      <c r="G6" s="1730"/>
      <c r="H6" s="1730">
        <v>2011</v>
      </c>
      <c r="I6" s="1730"/>
      <c r="J6" s="1730">
        <v>2012</v>
      </c>
      <c r="K6" s="1730"/>
      <c r="L6" s="1730">
        <v>2013</v>
      </c>
      <c r="M6" s="1730"/>
      <c r="N6" s="1730">
        <v>2014</v>
      </c>
      <c r="O6" s="1730"/>
      <c r="P6" s="455"/>
      <c r="Q6" s="1158"/>
    </row>
    <row r="7" spans="1:17" ht="4.5" customHeight="1" x14ac:dyDescent="0.2">
      <c r="A7" s="131"/>
      <c r="B7" s="401"/>
      <c r="C7" s="1327"/>
      <c r="D7" s="1327"/>
      <c r="E7" s="1327"/>
      <c r="F7" s="1731"/>
      <c r="G7" s="1731"/>
      <c r="H7" s="1732"/>
      <c r="I7" s="1732"/>
      <c r="J7" s="1731"/>
      <c r="K7" s="1731"/>
      <c r="L7" s="1731"/>
      <c r="M7" s="1731"/>
      <c r="N7" s="1731"/>
      <c r="O7" s="1731"/>
      <c r="P7" s="455"/>
      <c r="Q7" s="1158"/>
    </row>
    <row r="8" spans="1:17" s="137" customFormat="1" ht="15.75" customHeight="1" x14ac:dyDescent="0.2">
      <c r="A8" s="135"/>
      <c r="B8" s="1328"/>
      <c r="C8" s="1727" t="s">
        <v>529</v>
      </c>
      <c r="D8" s="1727"/>
      <c r="E8" s="1329"/>
      <c r="F8" s="1728">
        <v>215632</v>
      </c>
      <c r="G8" s="1728"/>
      <c r="H8" s="1728">
        <v>209182.99999998396</v>
      </c>
      <c r="I8" s="1728"/>
      <c r="J8" s="1728">
        <v>193611</v>
      </c>
      <c r="K8" s="1728"/>
      <c r="L8" s="1728">
        <v>195577.99999998178</v>
      </c>
      <c r="M8" s="1728"/>
      <c r="N8" s="1728">
        <f>SUM(N9:O10)</f>
        <v>203548.00000000937</v>
      </c>
      <c r="O8" s="1728"/>
      <c r="P8" s="1330"/>
      <c r="Q8" s="1331"/>
    </row>
    <row r="9" spans="1:17" s="137" customFormat="1" ht="13.5" customHeight="1" x14ac:dyDescent="0.2">
      <c r="A9" s="135"/>
      <c r="B9" s="1328"/>
      <c r="C9" s="1332"/>
      <c r="D9" s="1333" t="s">
        <v>530</v>
      </c>
      <c r="E9" s="1329"/>
      <c r="F9" s="1729">
        <v>215424</v>
      </c>
      <c r="G9" s="1729"/>
      <c r="H9" s="1729">
        <v>208986.99999998402</v>
      </c>
      <c r="I9" s="1729"/>
      <c r="J9" s="1729">
        <v>193436</v>
      </c>
      <c r="K9" s="1729"/>
      <c r="L9" s="1729">
        <v>195417.99999998178</v>
      </c>
      <c r="M9" s="1729"/>
      <c r="N9" s="1729">
        <v>203388.00000000937</v>
      </c>
      <c r="O9" s="1729"/>
      <c r="P9" s="1330"/>
      <c r="Q9" s="1331"/>
    </row>
    <row r="10" spans="1:17" s="137" customFormat="1" ht="13.5" customHeight="1" x14ac:dyDescent="0.2">
      <c r="A10" s="135"/>
      <c r="B10" s="1328"/>
      <c r="C10" s="1332"/>
      <c r="D10" s="1333" t="s">
        <v>531</v>
      </c>
      <c r="E10" s="1329"/>
      <c r="F10" s="1729">
        <v>208</v>
      </c>
      <c r="G10" s="1729"/>
      <c r="H10" s="1729">
        <v>196</v>
      </c>
      <c r="I10" s="1729"/>
      <c r="J10" s="1729">
        <v>175</v>
      </c>
      <c r="K10" s="1729"/>
      <c r="L10" s="1729">
        <v>160</v>
      </c>
      <c r="M10" s="1729"/>
      <c r="N10" s="1729">
        <v>160</v>
      </c>
      <c r="O10" s="1729"/>
      <c r="P10" s="1330"/>
      <c r="Q10" s="1331"/>
    </row>
    <row r="11" spans="1:17" s="137" customFormat="1" ht="23.25" customHeight="1" x14ac:dyDescent="0.2">
      <c r="A11" s="135"/>
      <c r="B11" s="1328"/>
      <c r="C11" s="1727" t="s">
        <v>532</v>
      </c>
      <c r="D11" s="1727"/>
      <c r="E11" s="1329"/>
      <c r="F11" s="1728">
        <v>150304</v>
      </c>
      <c r="G11" s="1728"/>
      <c r="H11" s="1728">
        <v>145212.00000000137</v>
      </c>
      <c r="I11" s="1728"/>
      <c r="J11" s="1728">
        <v>132844.00000000911</v>
      </c>
      <c r="K11" s="1728"/>
      <c r="L11" s="1728">
        <v>130531.99999998602</v>
      </c>
      <c r="M11" s="1728"/>
      <c r="N11" s="1728">
        <v>137344.99999999226</v>
      </c>
      <c r="O11" s="1728"/>
      <c r="P11" s="1330"/>
      <c r="Q11" s="1331"/>
    </row>
    <row r="12" spans="1:17" s="137" customFormat="1" ht="21" customHeight="1" x14ac:dyDescent="0.2">
      <c r="A12" s="135"/>
      <c r="B12" s="1328"/>
      <c r="C12" s="1727" t="s">
        <v>533</v>
      </c>
      <c r="D12" s="1727"/>
      <c r="E12" s="1329"/>
      <c r="F12" s="1728">
        <v>6088165</v>
      </c>
      <c r="G12" s="1728"/>
      <c r="H12" s="1728">
        <v>5632280.1093796296</v>
      </c>
      <c r="I12" s="1728"/>
      <c r="J12" s="1728">
        <v>5161343</v>
      </c>
      <c r="K12" s="1728"/>
      <c r="L12" s="1728">
        <v>4986266</v>
      </c>
      <c r="M12" s="1728"/>
      <c r="N12" s="1728">
        <v>5324131</v>
      </c>
      <c r="O12" s="1728"/>
      <c r="P12" s="1330"/>
      <c r="Q12" s="1331"/>
    </row>
    <row r="13" spans="1:17" s="156" customFormat="1" ht="10.5" customHeight="1" thickBot="1" x14ac:dyDescent="0.25">
      <c r="A13" s="154"/>
      <c r="B13" s="155"/>
      <c r="C13" s="1334"/>
      <c r="D13" s="1335"/>
      <c r="E13" s="1336"/>
      <c r="F13" s="1163"/>
      <c r="G13" s="1163"/>
      <c r="H13" s="1163"/>
      <c r="I13" s="1163"/>
      <c r="J13" s="1163"/>
      <c r="K13" s="1163"/>
      <c r="L13" s="1163"/>
      <c r="M13" s="1163"/>
      <c r="N13" s="1163"/>
      <c r="O13" s="1163"/>
      <c r="P13" s="1159"/>
      <c r="Q13" s="1160"/>
    </row>
    <row r="14" spans="1:17" s="137" customFormat="1" ht="13.5" customHeight="1" thickBot="1" x14ac:dyDescent="0.25">
      <c r="A14" s="135"/>
      <c r="B14" s="136"/>
      <c r="C14" s="1721" t="s">
        <v>534</v>
      </c>
      <c r="D14" s="1722"/>
      <c r="E14" s="1722"/>
      <c r="F14" s="1722"/>
      <c r="G14" s="1722"/>
      <c r="H14" s="1722"/>
      <c r="I14" s="1722"/>
      <c r="J14" s="1722"/>
      <c r="K14" s="1722"/>
      <c r="L14" s="1722"/>
      <c r="M14" s="1722"/>
      <c r="N14" s="1722"/>
      <c r="O14" s="1723"/>
      <c r="P14" s="455"/>
      <c r="Q14" s="1158"/>
    </row>
    <row r="15" spans="1:17" ht="4.5" customHeight="1" x14ac:dyDescent="0.2">
      <c r="A15" s="131"/>
      <c r="B15" s="133"/>
      <c r="C15" s="1724" t="s">
        <v>78</v>
      </c>
      <c r="D15" s="1724"/>
      <c r="E15" s="1337"/>
      <c r="F15" s="1338"/>
      <c r="G15" s="1338"/>
      <c r="H15" s="1338"/>
      <c r="I15" s="1338"/>
      <c r="J15" s="1338"/>
      <c r="K15" s="1338"/>
      <c r="L15" s="1338"/>
      <c r="M15" s="1338"/>
      <c r="N15" s="1338"/>
      <c r="O15" s="1338"/>
      <c r="P15" s="455"/>
      <c r="Q15" s="1158"/>
    </row>
    <row r="16" spans="1:17" ht="13.5" customHeight="1" x14ac:dyDescent="0.2">
      <c r="A16" s="131"/>
      <c r="B16" s="133"/>
      <c r="C16" s="1724"/>
      <c r="D16" s="1724"/>
      <c r="E16" s="1339"/>
      <c r="F16" s="1339"/>
      <c r="G16" s="1725">
        <f>+J6</f>
        <v>2012</v>
      </c>
      <c r="H16" s="1725"/>
      <c r="I16" s="1725"/>
      <c r="J16" s="1725">
        <f>+L6</f>
        <v>2013</v>
      </c>
      <c r="K16" s="1725"/>
      <c r="L16" s="1725"/>
      <c r="M16" s="1725">
        <f>+N6</f>
        <v>2014</v>
      </c>
      <c r="N16" s="1725"/>
      <c r="O16" s="1725"/>
      <c r="P16" s="1159"/>
      <c r="Q16" s="1160"/>
    </row>
    <row r="17" spans="1:19" ht="21" customHeight="1" x14ac:dyDescent="0.2">
      <c r="A17" s="131"/>
      <c r="B17" s="133"/>
      <c r="C17" s="1339"/>
      <c r="D17" s="1339"/>
      <c r="E17" s="1339"/>
      <c r="F17" s="1339"/>
      <c r="G17" s="1340" t="s">
        <v>68</v>
      </c>
      <c r="H17" s="1341" t="s">
        <v>535</v>
      </c>
      <c r="I17" s="1341" t="s">
        <v>536</v>
      </c>
      <c r="J17" s="1340" t="s">
        <v>68</v>
      </c>
      <c r="K17" s="1341" t="s">
        <v>535</v>
      </c>
      <c r="L17" s="1341" t="s">
        <v>536</v>
      </c>
      <c r="M17" s="1340" t="s">
        <v>68</v>
      </c>
      <c r="N17" s="1341" t="s">
        <v>535</v>
      </c>
      <c r="O17" s="1341" t="s">
        <v>536</v>
      </c>
      <c r="P17" s="1159"/>
      <c r="Q17" s="1160"/>
    </row>
    <row r="18" spans="1:19" s="1150" customFormat="1" ht="16.5" customHeight="1" x14ac:dyDescent="0.2">
      <c r="A18" s="1148"/>
      <c r="B18" s="1149"/>
      <c r="C18" s="1726" t="s">
        <v>68</v>
      </c>
      <c r="D18" s="1726"/>
      <c r="E18" s="1342"/>
      <c r="F18" s="1343"/>
      <c r="G18" s="1344">
        <v>193611.00000001141</v>
      </c>
      <c r="H18" s="1344">
        <v>193436.00000001141</v>
      </c>
      <c r="I18" s="1344">
        <v>175</v>
      </c>
      <c r="J18" s="1344">
        <v>195577.99999998181</v>
      </c>
      <c r="K18" s="1344">
        <v>195417.99999998178</v>
      </c>
      <c r="L18" s="1344">
        <v>160</v>
      </c>
      <c r="M18" s="1344">
        <v>203548.00000000937</v>
      </c>
      <c r="N18" s="1344">
        <v>203388.00000000937</v>
      </c>
      <c r="O18" s="1344">
        <v>160</v>
      </c>
      <c r="P18" s="1161"/>
    </row>
    <row r="19" spans="1:19" ht="12.75" customHeight="1" x14ac:dyDescent="0.2">
      <c r="A19" s="131"/>
      <c r="B19" s="133"/>
      <c r="C19" s="1334"/>
      <c r="D19" s="1345" t="s">
        <v>537</v>
      </c>
      <c r="E19" s="1346"/>
      <c r="F19" s="1163"/>
      <c r="G19" s="1347">
        <v>473.07957116974427</v>
      </c>
      <c r="H19" s="1347">
        <v>473.07957116974427</v>
      </c>
      <c r="I19" s="1347">
        <v>0</v>
      </c>
      <c r="J19" s="1347">
        <v>343.57724030054862</v>
      </c>
      <c r="K19" s="1347">
        <v>341.57724030054862</v>
      </c>
      <c r="L19" s="1347">
        <v>2</v>
      </c>
      <c r="M19" s="1347">
        <v>199.56628797576923</v>
      </c>
      <c r="N19" s="1347">
        <v>198.56628797576923</v>
      </c>
      <c r="O19" s="1347">
        <v>1</v>
      </c>
      <c r="P19" s="1159"/>
      <c r="Q19" s="1160"/>
    </row>
    <row r="20" spans="1:19" ht="12.75" customHeight="1" x14ac:dyDescent="0.2">
      <c r="A20" s="131"/>
      <c r="B20" s="133"/>
      <c r="C20" s="1334"/>
      <c r="D20" s="1345" t="s">
        <v>538</v>
      </c>
      <c r="E20" s="1346"/>
      <c r="F20" s="1163"/>
      <c r="G20" s="1347">
        <v>19912.603719059112</v>
      </c>
      <c r="H20" s="1347">
        <v>19901.603719059112</v>
      </c>
      <c r="I20" s="1347">
        <v>11</v>
      </c>
      <c r="J20" s="1347">
        <v>17277.598828278657</v>
      </c>
      <c r="K20" s="1347">
        <v>17271.598828278657</v>
      </c>
      <c r="L20" s="1347">
        <v>6</v>
      </c>
      <c r="M20" s="1347">
        <v>16921.562484471986</v>
      </c>
      <c r="N20" s="1347">
        <v>16918.562484471982</v>
      </c>
      <c r="O20" s="1347">
        <v>3</v>
      </c>
      <c r="P20" s="1159"/>
      <c r="Q20" s="1162"/>
    </row>
    <row r="21" spans="1:19" ht="12.75" customHeight="1" x14ac:dyDescent="0.2">
      <c r="A21" s="131"/>
      <c r="B21" s="133"/>
      <c r="C21" s="1334"/>
      <c r="D21" s="1345" t="s">
        <v>539</v>
      </c>
      <c r="E21" s="1348"/>
      <c r="F21" s="1163"/>
      <c r="G21" s="1347">
        <v>53233.940964148227</v>
      </c>
      <c r="H21" s="1347">
        <v>53205.94096414822</v>
      </c>
      <c r="I21" s="1347">
        <v>28</v>
      </c>
      <c r="J21" s="1347">
        <v>50190.389172828611</v>
      </c>
      <c r="K21" s="1347">
        <v>50162.389172828611</v>
      </c>
      <c r="L21" s="1347">
        <v>28</v>
      </c>
      <c r="M21" s="1347">
        <v>47594.146843158938</v>
      </c>
      <c r="N21" s="1347">
        <v>47580.146843158924</v>
      </c>
      <c r="O21" s="1347">
        <v>14</v>
      </c>
      <c r="P21" s="1159"/>
      <c r="Q21" s="1151"/>
    </row>
    <row r="22" spans="1:19" s="156" customFormat="1" ht="12.75" customHeight="1" x14ac:dyDescent="0.2">
      <c r="A22" s="154"/>
      <c r="B22" s="155"/>
      <c r="C22" s="1334"/>
      <c r="D22" s="1345" t="s">
        <v>540</v>
      </c>
      <c r="E22" s="1336"/>
      <c r="F22" s="1163"/>
      <c r="G22" s="1347">
        <v>59415.188638606051</v>
      </c>
      <c r="H22" s="1347">
        <v>59370.188638606043</v>
      </c>
      <c r="I22" s="1347">
        <v>45</v>
      </c>
      <c r="J22" s="1347">
        <v>56630.274196364298</v>
      </c>
      <c r="K22" s="1347">
        <v>56592.274196364298</v>
      </c>
      <c r="L22" s="1347">
        <v>38</v>
      </c>
      <c r="M22" s="1347">
        <v>57540.236236088225</v>
      </c>
      <c r="N22" s="1347">
        <v>57501.236236088218</v>
      </c>
      <c r="O22" s="1347">
        <v>39</v>
      </c>
      <c r="P22" s="1159"/>
      <c r="Q22" s="1160"/>
    </row>
    <row r="23" spans="1:19" s="156" customFormat="1" ht="12.75" customHeight="1" x14ac:dyDescent="0.2">
      <c r="A23" s="154"/>
      <c r="B23" s="155"/>
      <c r="C23" s="1334"/>
      <c r="D23" s="1345" t="s">
        <v>541</v>
      </c>
      <c r="E23" s="1336"/>
      <c r="F23" s="1163"/>
      <c r="G23" s="1347">
        <v>48037.991019715868</v>
      </c>
      <c r="H23" s="1347">
        <v>47971.991019715861</v>
      </c>
      <c r="I23" s="1347">
        <v>66</v>
      </c>
      <c r="J23" s="1347">
        <v>46176.193853871024</v>
      </c>
      <c r="K23" s="1347">
        <v>46124.193853871024</v>
      </c>
      <c r="L23" s="1347">
        <v>52</v>
      </c>
      <c r="M23" s="1347">
        <v>50273.029459591547</v>
      </c>
      <c r="N23" s="1347">
        <v>50208.029459591526</v>
      </c>
      <c r="O23" s="1347">
        <v>65</v>
      </c>
      <c r="P23" s="1159"/>
      <c r="Q23" s="1160"/>
    </row>
    <row r="24" spans="1:19" s="156" customFormat="1" ht="12.75" customHeight="1" x14ac:dyDescent="0.2">
      <c r="A24" s="154"/>
      <c r="B24" s="155"/>
      <c r="C24" s="1334"/>
      <c r="D24" s="1345" t="s">
        <v>542</v>
      </c>
      <c r="E24" s="1336"/>
      <c r="F24" s="1163"/>
      <c r="G24" s="1347">
        <v>22488.982727766375</v>
      </c>
      <c r="H24" s="1347">
        <v>22452.982727766375</v>
      </c>
      <c r="I24" s="1347">
        <v>36</v>
      </c>
      <c r="J24" s="1347">
        <v>20150.367287392794</v>
      </c>
      <c r="K24" s="1347">
        <v>20110.367287392794</v>
      </c>
      <c r="L24" s="1347">
        <v>40</v>
      </c>
      <c r="M24" s="1347">
        <v>24535.344813643169</v>
      </c>
      <c r="N24" s="1347">
        <v>24502.344813643169</v>
      </c>
      <c r="O24" s="1347">
        <v>33</v>
      </c>
      <c r="P24" s="1159"/>
      <c r="Q24" s="1160"/>
    </row>
    <row r="25" spans="1:19" s="156" customFormat="1" ht="12.75" customHeight="1" x14ac:dyDescent="0.2">
      <c r="A25" s="154"/>
      <c r="B25" s="155"/>
      <c r="C25" s="1334"/>
      <c r="D25" s="1345" t="s">
        <v>543</v>
      </c>
      <c r="E25" s="1336"/>
      <c r="F25" s="1163"/>
      <c r="G25" s="1347">
        <v>2504.1636771245212</v>
      </c>
      <c r="H25" s="1347">
        <v>2494.1636771245212</v>
      </c>
      <c r="I25" s="1347">
        <v>10</v>
      </c>
      <c r="J25" s="1347">
        <v>1643.710768919198</v>
      </c>
      <c r="K25" s="1347">
        <v>1634.710768919198</v>
      </c>
      <c r="L25" s="1347">
        <v>9</v>
      </c>
      <c r="M25" s="1347">
        <v>2392.040024816577</v>
      </c>
      <c r="N25" s="1347">
        <v>2389.040024816577</v>
      </c>
      <c r="O25" s="1347">
        <v>3</v>
      </c>
      <c r="P25" s="1159"/>
      <c r="Q25" s="1160"/>
    </row>
    <row r="26" spans="1:19" ht="12.75" customHeight="1" x14ac:dyDescent="0.2">
      <c r="A26" s="131"/>
      <c r="B26" s="133"/>
      <c r="C26" s="1334"/>
      <c r="D26" s="1345" t="s">
        <v>500</v>
      </c>
      <c r="E26" s="1346"/>
      <c r="F26" s="1163"/>
      <c r="G26" s="1347">
        <v>3117.0496824075967</v>
      </c>
      <c r="H26" s="1347">
        <v>3117.0496824075967</v>
      </c>
      <c r="I26" s="1347">
        <v>0</v>
      </c>
      <c r="J26" s="1347">
        <v>1198.8886520500564</v>
      </c>
      <c r="K26" s="1347">
        <v>1198.8886520500564</v>
      </c>
      <c r="L26" s="1347">
        <v>0</v>
      </c>
      <c r="M26" s="1347">
        <v>4092.0738502545369</v>
      </c>
      <c r="N26" s="1347">
        <v>4090.0738502545369</v>
      </c>
      <c r="O26" s="1347">
        <v>2</v>
      </c>
      <c r="P26" s="1159"/>
      <c r="Q26" s="1160"/>
    </row>
    <row r="27" spans="1:19" ht="10.5" customHeight="1" thickBot="1" x14ac:dyDescent="0.25">
      <c r="A27" s="131"/>
      <c r="B27" s="133"/>
      <c r="C27" s="902"/>
      <c r="D27" s="902"/>
      <c r="E27" s="902"/>
      <c r="F27" s="902"/>
      <c r="G27" s="902"/>
      <c r="H27" s="902"/>
      <c r="I27" s="902"/>
      <c r="J27" s="902"/>
      <c r="K27" s="902"/>
      <c r="L27" s="902"/>
      <c r="M27" s="902"/>
      <c r="N27" s="902"/>
      <c r="O27" s="1326"/>
      <c r="P27" s="455"/>
      <c r="Q27" s="1158"/>
    </row>
    <row r="28" spans="1:19" s="137" customFormat="1" ht="13.5" customHeight="1" thickBot="1" x14ac:dyDescent="0.25">
      <c r="A28" s="135"/>
      <c r="B28" s="136"/>
      <c r="C28" s="1721" t="s">
        <v>544</v>
      </c>
      <c r="D28" s="1722"/>
      <c r="E28" s="1722"/>
      <c r="F28" s="1722"/>
      <c r="G28" s="1722"/>
      <c r="H28" s="1722"/>
      <c r="I28" s="1722"/>
      <c r="J28" s="1722"/>
      <c r="K28" s="1722"/>
      <c r="L28" s="1722"/>
      <c r="M28" s="1722"/>
      <c r="N28" s="1722"/>
      <c r="O28" s="1723"/>
      <c r="P28" s="455"/>
      <c r="Q28" s="1158"/>
    </row>
    <row r="29" spans="1:19" ht="4.5" customHeight="1" x14ac:dyDescent="0.2">
      <c r="A29" s="131"/>
      <c r="B29" s="133"/>
      <c r="C29" s="1724" t="s">
        <v>78</v>
      </c>
      <c r="D29" s="1724"/>
      <c r="E29" s="1337"/>
      <c r="F29" s="1338"/>
      <c r="G29" s="1338"/>
      <c r="H29" s="1338"/>
      <c r="I29" s="1338"/>
      <c r="J29" s="1338"/>
      <c r="K29" s="1338"/>
      <c r="L29" s="1338"/>
      <c r="M29" s="1338"/>
      <c r="N29" s="1338"/>
      <c r="O29" s="1338"/>
      <c r="P29" s="455"/>
      <c r="Q29" s="1158"/>
    </row>
    <row r="30" spans="1:19" x14ac:dyDescent="0.2">
      <c r="A30" s="131"/>
      <c r="B30" s="133"/>
      <c r="C30" s="1724"/>
      <c r="D30" s="1724"/>
      <c r="E30" s="1339"/>
      <c r="F30" s="1339"/>
      <c r="G30" s="1725">
        <f>+G16</f>
        <v>2012</v>
      </c>
      <c r="H30" s="1725"/>
      <c r="I30" s="1725"/>
      <c r="J30" s="1725">
        <f>+J16</f>
        <v>2013</v>
      </c>
      <c r="K30" s="1725"/>
      <c r="L30" s="1725"/>
      <c r="M30" s="1725">
        <f>+M16</f>
        <v>2014</v>
      </c>
      <c r="N30" s="1725"/>
      <c r="O30" s="1725"/>
      <c r="P30" s="1159"/>
      <c r="Q30" s="1160"/>
    </row>
    <row r="31" spans="1:19" ht="21" customHeight="1" x14ac:dyDescent="0.2">
      <c r="A31" s="131"/>
      <c r="B31" s="133"/>
      <c r="C31" s="1339"/>
      <c r="D31" s="1339"/>
      <c r="E31" s="1339"/>
      <c r="F31" s="1339"/>
      <c r="G31" s="1340" t="s">
        <v>68</v>
      </c>
      <c r="H31" s="1341" t="s">
        <v>535</v>
      </c>
      <c r="I31" s="1341" t="s">
        <v>536</v>
      </c>
      <c r="J31" s="1340" t="s">
        <v>68</v>
      </c>
      <c r="K31" s="1341" t="s">
        <v>535</v>
      </c>
      <c r="L31" s="1341" t="s">
        <v>536</v>
      </c>
      <c r="M31" s="1340" t="s">
        <v>68</v>
      </c>
      <c r="N31" s="1341" t="s">
        <v>535</v>
      </c>
      <c r="O31" s="1341" t="s">
        <v>536</v>
      </c>
      <c r="P31" s="1159"/>
      <c r="Q31" s="1160"/>
    </row>
    <row r="32" spans="1:19" s="1150" customFormat="1" ht="16.5" customHeight="1" x14ac:dyDescent="0.2">
      <c r="A32" s="1148"/>
      <c r="B32" s="1149"/>
      <c r="C32" s="1726" t="s">
        <v>68</v>
      </c>
      <c r="D32" s="1726"/>
      <c r="E32" s="1342"/>
      <c r="F32" s="1343"/>
      <c r="G32" s="1344">
        <v>193611.00000001141</v>
      </c>
      <c r="H32" s="1344">
        <v>193436.00000001141</v>
      </c>
      <c r="I32" s="1344">
        <v>175</v>
      </c>
      <c r="J32" s="1344">
        <v>195577.99999998181</v>
      </c>
      <c r="K32" s="1344">
        <v>195417.99999998178</v>
      </c>
      <c r="L32" s="1344">
        <v>160</v>
      </c>
      <c r="M32" s="1344">
        <v>203548.00000000937</v>
      </c>
      <c r="N32" s="1344">
        <v>203388.00000000937</v>
      </c>
      <c r="O32" s="1344">
        <v>160</v>
      </c>
      <c r="P32" s="1161"/>
      <c r="S32" s="1349"/>
    </row>
    <row r="33" spans="1:17" ht="12.75" customHeight="1" x14ac:dyDescent="0.2">
      <c r="A33" s="131"/>
      <c r="B33" s="133"/>
      <c r="C33" s="882"/>
      <c r="D33" s="1350" t="s">
        <v>545</v>
      </c>
      <c r="E33" s="1346"/>
      <c r="F33" s="1163"/>
      <c r="G33" s="1347">
        <v>182343.31068408568</v>
      </c>
      <c r="H33" s="1347">
        <v>182196.31068408553</v>
      </c>
      <c r="I33" s="1347">
        <v>147</v>
      </c>
      <c r="J33" s="1347">
        <v>183705.17272057253</v>
      </c>
      <c r="K33" s="1347">
        <v>183568.17272057259</v>
      </c>
      <c r="L33" s="1347">
        <v>137</v>
      </c>
      <c r="M33" s="1347">
        <v>182531.29255036611</v>
      </c>
      <c r="N33" s="1347">
        <v>182392.29255036594</v>
      </c>
      <c r="O33" s="1347">
        <v>139</v>
      </c>
      <c r="P33" s="1159"/>
      <c r="Q33" s="1160"/>
    </row>
    <row r="34" spans="1:17" ht="12.75" customHeight="1" x14ac:dyDescent="0.2">
      <c r="A34" s="131"/>
      <c r="B34" s="133"/>
      <c r="C34" s="882"/>
      <c r="D34" s="1350" t="s">
        <v>546</v>
      </c>
      <c r="E34" s="1346"/>
      <c r="F34" s="1163"/>
      <c r="G34" s="1347">
        <v>8400.9859017784511</v>
      </c>
      <c r="H34" s="1347">
        <v>8376.9859017784511</v>
      </c>
      <c r="I34" s="1347">
        <v>24</v>
      </c>
      <c r="J34" s="1347">
        <v>9768.4844532795523</v>
      </c>
      <c r="K34" s="1347">
        <v>9746.4844532795523</v>
      </c>
      <c r="L34" s="1347">
        <v>22</v>
      </c>
      <c r="M34" s="1347">
        <v>17213.322479408958</v>
      </c>
      <c r="N34" s="1347">
        <v>17195.322479408955</v>
      </c>
      <c r="O34" s="1347">
        <v>18</v>
      </c>
      <c r="P34" s="1159"/>
      <c r="Q34" s="1162"/>
    </row>
    <row r="35" spans="1:17" ht="12.75" customHeight="1" x14ac:dyDescent="0.2">
      <c r="A35" s="131"/>
      <c r="B35" s="133"/>
      <c r="C35" s="882"/>
      <c r="D35" s="1350" t="s">
        <v>547</v>
      </c>
      <c r="E35" s="1348"/>
      <c r="F35" s="1163"/>
      <c r="G35" s="1347">
        <v>0</v>
      </c>
      <c r="H35" s="1347">
        <v>0</v>
      </c>
      <c r="I35" s="1347">
        <v>0</v>
      </c>
      <c r="J35" s="1347">
        <v>0</v>
      </c>
      <c r="K35" s="1347">
        <v>0</v>
      </c>
      <c r="L35" s="1347">
        <v>0</v>
      </c>
      <c r="M35" s="1347">
        <v>15.064926512265172</v>
      </c>
      <c r="N35" s="1347">
        <v>15.064926512265172</v>
      </c>
      <c r="O35" s="1347">
        <v>0</v>
      </c>
      <c r="P35" s="1159"/>
      <c r="Q35" s="1151"/>
    </row>
    <row r="36" spans="1:17" s="156" customFormat="1" ht="12.75" customHeight="1" x14ac:dyDescent="0.2">
      <c r="A36" s="154"/>
      <c r="B36" s="155"/>
      <c r="C36" s="883"/>
      <c r="D36" s="1350" t="s">
        <v>548</v>
      </c>
      <c r="E36" s="1336"/>
      <c r="F36" s="1163"/>
      <c r="G36" s="1347">
        <v>454.55877005932075</v>
      </c>
      <c r="H36" s="1347">
        <v>454.55877005932075</v>
      </c>
      <c r="I36" s="1347">
        <v>0</v>
      </c>
      <c r="J36" s="1347">
        <v>374.32320165624043</v>
      </c>
      <c r="K36" s="1347">
        <v>374.32320165624043</v>
      </c>
      <c r="L36" s="1347">
        <v>0</v>
      </c>
      <c r="M36" s="1347">
        <v>899.55767142773607</v>
      </c>
      <c r="N36" s="1347">
        <v>899.55767142773607</v>
      </c>
      <c r="O36" s="1347">
        <v>0</v>
      </c>
      <c r="P36" s="1159"/>
      <c r="Q36" s="1160"/>
    </row>
    <row r="37" spans="1:17" s="156" customFormat="1" ht="12.75" customHeight="1" x14ac:dyDescent="0.2">
      <c r="A37" s="154"/>
      <c r="B37" s="155"/>
      <c r="C37" s="883"/>
      <c r="D37" s="1350" t="s">
        <v>549</v>
      </c>
      <c r="E37" s="1336"/>
      <c r="F37" s="1163"/>
      <c r="G37" s="1347">
        <v>1915.2129852911241</v>
      </c>
      <c r="H37" s="1347">
        <v>1913.2129852911241</v>
      </c>
      <c r="I37" s="1347">
        <v>2</v>
      </c>
      <c r="J37" s="1347">
        <v>1414.8721313090675</v>
      </c>
      <c r="K37" s="1347">
        <v>1413.8721313090675</v>
      </c>
      <c r="L37" s="1347">
        <v>1</v>
      </c>
      <c r="M37" s="1347">
        <v>1973.384988536772</v>
      </c>
      <c r="N37" s="1347">
        <v>1972.384988536772</v>
      </c>
      <c r="O37" s="1347">
        <v>1</v>
      </c>
      <c r="P37" s="1159"/>
      <c r="Q37" s="1160"/>
    </row>
    <row r="38" spans="1:17" s="156" customFormat="1" ht="12.75" customHeight="1" x14ac:dyDescent="0.2">
      <c r="A38" s="154"/>
      <c r="B38" s="155"/>
      <c r="C38" s="883"/>
      <c r="D38" s="1350" t="s">
        <v>129</v>
      </c>
      <c r="E38" s="1336"/>
      <c r="F38" s="1163"/>
      <c r="G38" s="1347">
        <v>238.88085710371524</v>
      </c>
      <c r="H38" s="1347">
        <v>236.88085710371524</v>
      </c>
      <c r="I38" s="1347">
        <v>2</v>
      </c>
      <c r="J38" s="1347">
        <v>198.9614225129888</v>
      </c>
      <c r="K38" s="1347">
        <v>198.9614225129888</v>
      </c>
      <c r="L38" s="1347">
        <v>0</v>
      </c>
      <c r="M38" s="1347">
        <v>408.01151794418405</v>
      </c>
      <c r="N38" s="1347">
        <v>408.01151794418405</v>
      </c>
      <c r="O38" s="1347">
        <v>0</v>
      </c>
      <c r="P38" s="1159"/>
      <c r="Q38" s="1160"/>
    </row>
    <row r="39" spans="1:17" s="156" customFormat="1" ht="12.75" customHeight="1" x14ac:dyDescent="0.2">
      <c r="A39" s="154"/>
      <c r="B39" s="155"/>
      <c r="C39" s="883"/>
      <c r="D39" s="1350" t="s">
        <v>500</v>
      </c>
      <c r="E39" s="1336"/>
      <c r="F39" s="1163"/>
      <c r="G39" s="1347">
        <v>258.05080169088615</v>
      </c>
      <c r="H39" s="1347">
        <v>258.05080169088615</v>
      </c>
      <c r="I39" s="1347">
        <v>0</v>
      </c>
      <c r="J39" s="1347">
        <v>116.18607065389611</v>
      </c>
      <c r="K39" s="1347">
        <v>116.18607065389611</v>
      </c>
      <c r="L39" s="1347">
        <v>0</v>
      </c>
      <c r="M39" s="1347">
        <v>507.36586580653318</v>
      </c>
      <c r="N39" s="1347">
        <v>505.36586580653318</v>
      </c>
      <c r="O39" s="1347">
        <v>2</v>
      </c>
      <c r="P39" s="1159"/>
      <c r="Q39" s="1160"/>
    </row>
    <row r="40" spans="1:17" s="156" customFormat="1" ht="10.5" customHeight="1" thickBot="1" x14ac:dyDescent="0.25">
      <c r="A40" s="154"/>
      <c r="B40" s="155"/>
      <c r="C40" s="1334"/>
      <c r="D40" s="1335"/>
      <c r="E40" s="1336"/>
      <c r="F40" s="1163"/>
      <c r="G40" s="1163"/>
      <c r="H40" s="1163"/>
      <c r="I40" s="1163"/>
      <c r="J40" s="1163"/>
      <c r="K40" s="1163"/>
      <c r="L40" s="1163"/>
      <c r="M40" s="1163"/>
      <c r="N40" s="1163"/>
      <c r="O40" s="1163"/>
      <c r="P40" s="1159"/>
      <c r="Q40" s="1160"/>
    </row>
    <row r="41" spans="1:17" s="137" customFormat="1" ht="13.5" customHeight="1" thickBot="1" x14ac:dyDescent="0.25">
      <c r="A41" s="135"/>
      <c r="B41" s="136"/>
      <c r="C41" s="1721" t="s">
        <v>550</v>
      </c>
      <c r="D41" s="1722"/>
      <c r="E41" s="1722"/>
      <c r="F41" s="1722"/>
      <c r="G41" s="1722"/>
      <c r="H41" s="1722"/>
      <c r="I41" s="1722"/>
      <c r="J41" s="1722"/>
      <c r="K41" s="1722"/>
      <c r="L41" s="1722"/>
      <c r="M41" s="1722"/>
      <c r="N41" s="1722"/>
      <c r="O41" s="1723"/>
      <c r="P41" s="455"/>
      <c r="Q41" s="1158"/>
    </row>
    <row r="42" spans="1:17" ht="4.5" customHeight="1" x14ac:dyDescent="0.2">
      <c r="A42" s="131"/>
      <c r="B42" s="133"/>
      <c r="C42" s="1724" t="s">
        <v>78</v>
      </c>
      <c r="D42" s="1724"/>
      <c r="E42" s="1337"/>
      <c r="F42" s="1338"/>
      <c r="G42" s="1338"/>
      <c r="H42" s="1338"/>
      <c r="I42" s="1338"/>
      <c r="J42" s="1338"/>
      <c r="K42" s="1338"/>
      <c r="L42" s="1338"/>
      <c r="M42" s="1338"/>
      <c r="N42" s="1338"/>
      <c r="O42" s="1338"/>
      <c r="P42" s="455"/>
      <c r="Q42" s="1158"/>
    </row>
    <row r="43" spans="1:17" x14ac:dyDescent="0.2">
      <c r="A43" s="131"/>
      <c r="B43" s="133"/>
      <c r="C43" s="1724"/>
      <c r="D43" s="1724"/>
      <c r="E43" s="1339"/>
      <c r="F43" s="1339"/>
      <c r="G43" s="1725">
        <f>+G16</f>
        <v>2012</v>
      </c>
      <c r="H43" s="1725"/>
      <c r="I43" s="1725"/>
      <c r="J43" s="1725">
        <f>+J16</f>
        <v>2013</v>
      </c>
      <c r="K43" s="1725"/>
      <c r="L43" s="1725"/>
      <c r="M43" s="1725">
        <f>+M16</f>
        <v>2014</v>
      </c>
      <c r="N43" s="1725"/>
      <c r="O43" s="1725"/>
      <c r="P43" s="1159"/>
      <c r="Q43" s="1160"/>
    </row>
    <row r="44" spans="1:17" ht="21" customHeight="1" x14ac:dyDescent="0.2">
      <c r="A44" s="131"/>
      <c r="B44" s="133"/>
      <c r="C44" s="1339"/>
      <c r="D44" s="1339"/>
      <c r="E44" s="1339"/>
      <c r="F44" s="1339"/>
      <c r="G44" s="1340" t="s">
        <v>68</v>
      </c>
      <c r="H44" s="1341" t="s">
        <v>535</v>
      </c>
      <c r="I44" s="1341" t="s">
        <v>536</v>
      </c>
      <c r="J44" s="1340" t="s">
        <v>68</v>
      </c>
      <c r="K44" s="1341" t="s">
        <v>535</v>
      </c>
      <c r="L44" s="1341" t="s">
        <v>536</v>
      </c>
      <c r="M44" s="1340" t="s">
        <v>68</v>
      </c>
      <c r="N44" s="1341" t="s">
        <v>535</v>
      </c>
      <c r="O44" s="1341" t="s">
        <v>536</v>
      </c>
      <c r="P44" s="1159"/>
      <c r="Q44" s="1160"/>
    </row>
    <row r="45" spans="1:17" s="1150" customFormat="1" ht="16.5" customHeight="1" x14ac:dyDescent="0.2">
      <c r="A45" s="1148"/>
      <c r="B45" s="1149"/>
      <c r="C45" s="1726" t="s">
        <v>68</v>
      </c>
      <c r="D45" s="1726"/>
      <c r="E45" s="1342"/>
      <c r="F45" s="1343"/>
      <c r="G45" s="1343">
        <v>193611.00000001141</v>
      </c>
      <c r="H45" s="1343">
        <v>193436.00000001141</v>
      </c>
      <c r="I45" s="1343">
        <v>175</v>
      </c>
      <c r="J45" s="1344">
        <v>195577.99999998181</v>
      </c>
      <c r="K45" s="1344">
        <v>195417.99999998178</v>
      </c>
      <c r="L45" s="1344">
        <v>160</v>
      </c>
      <c r="M45" s="1344">
        <v>203548.00000000937</v>
      </c>
      <c r="N45" s="1344">
        <v>203388.00000000937</v>
      </c>
      <c r="O45" s="1344">
        <v>160</v>
      </c>
      <c r="P45" s="1161"/>
    </row>
    <row r="46" spans="1:17" ht="13.5" customHeight="1" x14ac:dyDescent="0.2">
      <c r="A46" s="131"/>
      <c r="B46" s="133"/>
      <c r="C46" s="1334"/>
      <c r="D46" s="1718" t="s">
        <v>551</v>
      </c>
      <c r="E46" s="1718"/>
      <c r="F46" s="1718"/>
      <c r="G46" s="1347">
        <v>0</v>
      </c>
      <c r="H46" s="1347">
        <v>0</v>
      </c>
      <c r="I46" s="1347">
        <v>0</v>
      </c>
      <c r="J46" s="1347">
        <v>0</v>
      </c>
      <c r="K46" s="1347">
        <v>0</v>
      </c>
      <c r="L46" s="1347">
        <v>0</v>
      </c>
      <c r="M46" s="1347">
        <v>0</v>
      </c>
      <c r="N46" s="1347">
        <v>0</v>
      </c>
      <c r="O46" s="1347">
        <v>0</v>
      </c>
      <c r="P46" s="1159"/>
      <c r="Q46" s="1160"/>
    </row>
    <row r="47" spans="1:17" ht="25.5" customHeight="1" x14ac:dyDescent="0.2">
      <c r="A47" s="131"/>
      <c r="B47" s="133"/>
      <c r="C47" s="1334"/>
      <c r="D47" s="1718" t="s">
        <v>586</v>
      </c>
      <c r="E47" s="1718"/>
      <c r="F47" s="1718"/>
      <c r="G47" s="1163">
        <v>5470.2234387287381</v>
      </c>
      <c r="H47" s="1163">
        <v>5457.2234387287381</v>
      </c>
      <c r="I47" s="1163">
        <v>13</v>
      </c>
      <c r="J47" s="1347">
        <v>4574.0187677692848</v>
      </c>
      <c r="K47" s="1347">
        <v>4563.0187677692857</v>
      </c>
      <c r="L47" s="1347">
        <v>11</v>
      </c>
      <c r="M47" s="1347">
        <v>5602.6862210410063</v>
      </c>
      <c r="N47" s="1347">
        <v>5593.6862210410054</v>
      </c>
      <c r="O47" s="1347">
        <v>9</v>
      </c>
      <c r="P47" s="1159"/>
      <c r="Q47" s="1162"/>
    </row>
    <row r="48" spans="1:17" ht="25.5" customHeight="1" x14ac:dyDescent="0.2">
      <c r="A48" s="131"/>
      <c r="B48" s="133"/>
      <c r="C48" s="1334"/>
      <c r="D48" s="1718" t="s">
        <v>552</v>
      </c>
      <c r="E48" s="1718"/>
      <c r="F48" s="1718"/>
      <c r="G48" s="1163">
        <v>5954.3165449831613</v>
      </c>
      <c r="H48" s="1163">
        <v>5949.3165449831613</v>
      </c>
      <c r="I48" s="1163">
        <v>5</v>
      </c>
      <c r="J48" s="1347">
        <v>6285.8450788390728</v>
      </c>
      <c r="K48" s="1347">
        <v>6284.8450788390728</v>
      </c>
      <c r="L48" s="1347">
        <v>1</v>
      </c>
      <c r="M48" s="1347">
        <v>7778.6980188371381</v>
      </c>
      <c r="N48" s="1347">
        <v>7774.6980188371381</v>
      </c>
      <c r="O48" s="1347">
        <v>4</v>
      </c>
      <c r="P48" s="1159"/>
      <c r="Q48" s="1151"/>
    </row>
    <row r="49" spans="1:17" s="156" customFormat="1" ht="13.5" customHeight="1" x14ac:dyDescent="0.2">
      <c r="A49" s="154"/>
      <c r="B49" s="155"/>
      <c r="C49" s="1334"/>
      <c r="D49" s="1718" t="s">
        <v>553</v>
      </c>
      <c r="E49" s="1718"/>
      <c r="F49" s="1718"/>
      <c r="G49" s="1163">
        <v>10105.063066195316</v>
      </c>
      <c r="H49" s="1163">
        <v>10096.063066195316</v>
      </c>
      <c r="I49" s="1163">
        <v>9</v>
      </c>
      <c r="J49" s="1347">
        <v>9069.0125012145363</v>
      </c>
      <c r="K49" s="1347">
        <v>9060.0125012145363</v>
      </c>
      <c r="L49" s="1347">
        <v>9</v>
      </c>
      <c r="M49" s="1347">
        <v>10895.099626462508</v>
      </c>
      <c r="N49" s="1347">
        <v>10884.099626462508</v>
      </c>
      <c r="O49" s="1347">
        <v>11</v>
      </c>
      <c r="P49" s="1159"/>
      <c r="Q49" s="1160"/>
    </row>
    <row r="50" spans="1:17" s="156" customFormat="1" ht="13.5" customHeight="1" x14ac:dyDescent="0.2">
      <c r="A50" s="154"/>
      <c r="B50" s="155"/>
      <c r="C50" s="1334"/>
      <c r="D50" s="1718" t="s">
        <v>554</v>
      </c>
      <c r="E50" s="1718"/>
      <c r="F50" s="1718"/>
      <c r="G50" s="1163">
        <v>9574.2144542509468</v>
      </c>
      <c r="H50" s="1163">
        <v>9572.2144542509468</v>
      </c>
      <c r="I50" s="1163">
        <v>2</v>
      </c>
      <c r="J50" s="1347">
        <v>9644.5584332355029</v>
      </c>
      <c r="K50" s="1347">
        <v>9643.5584332355029</v>
      </c>
      <c r="L50" s="1347">
        <v>1</v>
      </c>
      <c r="M50" s="1347">
        <v>9518.7798027098743</v>
      </c>
      <c r="N50" s="1347">
        <v>9514.7798027098725</v>
      </c>
      <c r="O50" s="1347">
        <v>4</v>
      </c>
      <c r="P50" s="1159"/>
      <c r="Q50" s="1160"/>
    </row>
    <row r="51" spans="1:17" s="156" customFormat="1" ht="25.5" customHeight="1" x14ac:dyDescent="0.2">
      <c r="A51" s="154"/>
      <c r="B51" s="155"/>
      <c r="C51" s="1334"/>
      <c r="D51" s="1718" t="s">
        <v>555</v>
      </c>
      <c r="E51" s="1718"/>
      <c r="F51" s="1718"/>
      <c r="G51" s="1163">
        <v>36359.235158159361</v>
      </c>
      <c r="H51" s="1163">
        <v>36352.235158159361</v>
      </c>
      <c r="I51" s="1163">
        <v>7</v>
      </c>
      <c r="J51" s="1347">
        <v>33845.131139208432</v>
      </c>
      <c r="K51" s="1347">
        <v>33836.131139208424</v>
      </c>
      <c r="L51" s="1347">
        <v>9</v>
      </c>
      <c r="M51" s="1347">
        <v>33631.258379524043</v>
      </c>
      <c r="N51" s="1347">
        <v>33626.25837952405</v>
      </c>
      <c r="O51" s="1347">
        <v>5</v>
      </c>
      <c r="P51" s="1159"/>
      <c r="Q51" s="1160"/>
    </row>
    <row r="52" spans="1:17" s="156" customFormat="1" ht="25.5" customHeight="1" x14ac:dyDescent="0.2">
      <c r="A52" s="154"/>
      <c r="B52" s="155"/>
      <c r="C52" s="1334"/>
      <c r="D52" s="1718" t="s">
        <v>556</v>
      </c>
      <c r="E52" s="1718"/>
      <c r="F52" s="1718"/>
      <c r="G52" s="1163">
        <v>6734.4691101471999</v>
      </c>
      <c r="H52" s="1163">
        <v>6716.4691101471999</v>
      </c>
      <c r="I52" s="1163">
        <v>18</v>
      </c>
      <c r="J52" s="1347">
        <v>6959.0780218343734</v>
      </c>
      <c r="K52" s="1347">
        <v>6933.0780218343743</v>
      </c>
      <c r="L52" s="1347">
        <v>26</v>
      </c>
      <c r="M52" s="1347">
        <v>8952.6410192562525</v>
      </c>
      <c r="N52" s="1347">
        <v>8924.6410192562507</v>
      </c>
      <c r="O52" s="1347">
        <v>28</v>
      </c>
      <c r="P52" s="1159"/>
      <c r="Q52" s="1160"/>
    </row>
    <row r="53" spans="1:17" ht="25.5" customHeight="1" x14ac:dyDescent="0.2">
      <c r="A53" s="131"/>
      <c r="B53" s="133"/>
      <c r="C53" s="1334"/>
      <c r="D53" s="1718" t="s">
        <v>557</v>
      </c>
      <c r="E53" s="1718"/>
      <c r="F53" s="1718"/>
      <c r="G53" s="1163">
        <v>61323.392128509578</v>
      </c>
      <c r="H53" s="1163">
        <v>61268.392128509571</v>
      </c>
      <c r="I53" s="1163">
        <v>55</v>
      </c>
      <c r="J53" s="1347">
        <v>51750.998621846527</v>
      </c>
      <c r="K53" s="1347">
        <v>51702.998621846542</v>
      </c>
      <c r="L53" s="1347">
        <v>48</v>
      </c>
      <c r="M53" s="1347">
        <v>56721.077055075308</v>
      </c>
      <c r="N53" s="1347">
        <v>56667.077055075315</v>
      </c>
      <c r="O53" s="1347">
        <v>54</v>
      </c>
      <c r="P53" s="1159"/>
      <c r="Q53" s="1160"/>
    </row>
    <row r="54" spans="1:17" ht="25.5" customHeight="1" x14ac:dyDescent="0.2">
      <c r="A54" s="131"/>
      <c r="B54" s="133"/>
      <c r="C54" s="1334"/>
      <c r="D54" s="1718" t="s">
        <v>558</v>
      </c>
      <c r="E54" s="1718"/>
      <c r="F54" s="1718"/>
      <c r="G54" s="1163">
        <v>23944.766696940464</v>
      </c>
      <c r="H54" s="1163">
        <v>23892.76669694046</v>
      </c>
      <c r="I54" s="1163">
        <v>52</v>
      </c>
      <c r="J54" s="1347">
        <v>23003.448800754752</v>
      </c>
      <c r="K54" s="1347">
        <v>22964.448800754744</v>
      </c>
      <c r="L54" s="1347">
        <v>39</v>
      </c>
      <c r="M54" s="1347">
        <v>23084.793957508966</v>
      </c>
      <c r="N54" s="1347">
        <v>23057.793957508973</v>
      </c>
      <c r="O54" s="1347">
        <v>27</v>
      </c>
      <c r="P54" s="1159"/>
      <c r="Q54" s="1160"/>
    </row>
    <row r="55" spans="1:17" ht="13.5" customHeight="1" x14ac:dyDescent="0.2">
      <c r="A55" s="131"/>
      <c r="B55" s="133"/>
      <c r="C55" s="1334"/>
      <c r="D55" s="1718" t="s">
        <v>559</v>
      </c>
      <c r="E55" s="1718"/>
      <c r="F55" s="1718"/>
      <c r="G55" s="1163">
        <v>28166.623171179108</v>
      </c>
      <c r="H55" s="1163">
        <v>28152.623171179108</v>
      </c>
      <c r="I55" s="1163">
        <v>14</v>
      </c>
      <c r="J55" s="1347">
        <v>24184.014588403101</v>
      </c>
      <c r="K55" s="1347">
        <v>24169.014588403097</v>
      </c>
      <c r="L55" s="1347">
        <v>15</v>
      </c>
      <c r="M55" s="1347">
        <v>26612.749889998391</v>
      </c>
      <c r="N55" s="1347">
        <v>26595.749889998388</v>
      </c>
      <c r="O55" s="1347">
        <v>17</v>
      </c>
      <c r="P55" s="1159"/>
      <c r="Q55" s="1160"/>
    </row>
    <row r="56" spans="1:17" ht="13.5" customHeight="1" x14ac:dyDescent="0.2">
      <c r="A56" s="131"/>
      <c r="B56" s="133"/>
      <c r="C56" s="882"/>
      <c r="D56" s="1719" t="s">
        <v>500</v>
      </c>
      <c r="E56" s="1719"/>
      <c r="F56" s="1719"/>
      <c r="G56" s="1163">
        <v>5978.6962309094897</v>
      </c>
      <c r="H56" s="1163">
        <v>5978.6962309094897</v>
      </c>
      <c r="I56" s="1347">
        <v>0</v>
      </c>
      <c r="J56" s="1347">
        <v>26261.894046895173</v>
      </c>
      <c r="K56" s="1347">
        <v>26260.894046895173</v>
      </c>
      <c r="L56" s="1347">
        <v>1</v>
      </c>
      <c r="M56" s="1347">
        <v>20750.216029587296</v>
      </c>
      <c r="N56" s="1347">
        <v>20749.216029587296</v>
      </c>
      <c r="O56" s="1347">
        <v>1</v>
      </c>
      <c r="P56" s="1159"/>
      <c r="Q56" s="1160"/>
    </row>
    <row r="57" spans="1:17" s="1147" customFormat="1" ht="10.5" customHeight="1" x14ac:dyDescent="0.2">
      <c r="A57" s="1146"/>
      <c r="B57" s="1152"/>
      <c r="C57" s="1720" t="s">
        <v>501</v>
      </c>
      <c r="D57" s="1720"/>
      <c r="E57" s="1720"/>
      <c r="F57" s="1720"/>
      <c r="G57" s="1720"/>
      <c r="H57" s="1720"/>
      <c r="I57" s="1720"/>
      <c r="J57" s="1720"/>
      <c r="K57" s="1720"/>
      <c r="L57" s="1720"/>
      <c r="M57" s="1344"/>
      <c r="N57" s="1344"/>
      <c r="O57" s="1344"/>
      <c r="P57" s="1164"/>
      <c r="Q57" s="1165"/>
    </row>
    <row r="58" spans="1:17" ht="13.5" customHeight="1" x14ac:dyDescent="0.2">
      <c r="A58" s="133"/>
      <c r="B58" s="155"/>
      <c r="C58" s="1153" t="s">
        <v>502</v>
      </c>
      <c r="D58" s="147"/>
      <c r="E58" s="147"/>
      <c r="G58" s="1166" t="s">
        <v>508</v>
      </c>
      <c r="H58" s="147"/>
      <c r="J58" s="1100" t="s">
        <v>419</v>
      </c>
      <c r="K58" s="147"/>
      <c r="L58" s="147"/>
      <c r="M58" s="147"/>
      <c r="N58" s="147"/>
      <c r="O58" s="1099"/>
      <c r="P58" s="1159"/>
      <c r="Q58" s="1160"/>
    </row>
    <row r="59" spans="1:17" ht="13.5" customHeight="1" x14ac:dyDescent="0.2">
      <c r="A59" s="131"/>
      <c r="B59" s="133"/>
      <c r="C59" s="133"/>
      <c r="D59" s="133"/>
      <c r="E59" s="133"/>
      <c r="F59" s="133"/>
      <c r="G59" s="133"/>
      <c r="H59" s="133"/>
      <c r="I59" s="133"/>
      <c r="J59" s="133"/>
      <c r="K59" s="133"/>
      <c r="L59" s="133"/>
      <c r="M59" s="1680">
        <v>42795</v>
      </c>
      <c r="N59" s="1680"/>
      <c r="O59" s="1680"/>
      <c r="P59" s="258">
        <v>17</v>
      </c>
      <c r="Q59" s="1167"/>
    </row>
    <row r="61" spans="1:17" ht="4.5" customHeight="1" x14ac:dyDescent="0.2">
      <c r="P61" s="1168"/>
      <c r="Q61" s="1168"/>
    </row>
  </sheetData>
  <mergeCells count="75">
    <mergeCell ref="C5:D6"/>
    <mergeCell ref="F6:G6"/>
    <mergeCell ref="H6:I6"/>
    <mergeCell ref="J6:K6"/>
    <mergeCell ref="L6:M6"/>
    <mergeCell ref="B1:D1"/>
    <mergeCell ref="B2:D2"/>
    <mergeCell ref="E2:F2"/>
    <mergeCell ref="H2:N2"/>
    <mergeCell ref="C4:O4"/>
    <mergeCell ref="N8:O8"/>
    <mergeCell ref="N6:O6"/>
    <mergeCell ref="F7:G7"/>
    <mergeCell ref="H7:I7"/>
    <mergeCell ref="J7:K7"/>
    <mergeCell ref="L7:M7"/>
    <mergeCell ref="N7:O7"/>
    <mergeCell ref="C8:D8"/>
    <mergeCell ref="F8:G8"/>
    <mergeCell ref="H8:I8"/>
    <mergeCell ref="J8:K8"/>
    <mergeCell ref="L8:M8"/>
    <mergeCell ref="F10:G10"/>
    <mergeCell ref="H10:I10"/>
    <mergeCell ref="J10:K10"/>
    <mergeCell ref="L10:M10"/>
    <mergeCell ref="N10:O10"/>
    <mergeCell ref="F9:G9"/>
    <mergeCell ref="H9:I9"/>
    <mergeCell ref="J9:K9"/>
    <mergeCell ref="L9:M9"/>
    <mergeCell ref="N9:O9"/>
    <mergeCell ref="N12:O12"/>
    <mergeCell ref="C11:D11"/>
    <mergeCell ref="F11:G11"/>
    <mergeCell ref="H11:I11"/>
    <mergeCell ref="J11:K11"/>
    <mergeCell ref="L11:M11"/>
    <mergeCell ref="N11:O11"/>
    <mergeCell ref="C12:D12"/>
    <mergeCell ref="F12:G12"/>
    <mergeCell ref="H12:I12"/>
    <mergeCell ref="J12:K12"/>
    <mergeCell ref="L12:M12"/>
    <mergeCell ref="C32:D32"/>
    <mergeCell ref="C14:O14"/>
    <mergeCell ref="C15:D16"/>
    <mergeCell ref="G16:I16"/>
    <mergeCell ref="J16:L16"/>
    <mergeCell ref="M16:O16"/>
    <mergeCell ref="C18:D18"/>
    <mergeCell ref="C28:O28"/>
    <mergeCell ref="C29:D30"/>
    <mergeCell ref="G30:I30"/>
    <mergeCell ref="J30:L30"/>
    <mergeCell ref="M30:O30"/>
    <mergeCell ref="D51:F51"/>
    <mergeCell ref="C41:O41"/>
    <mergeCell ref="C42:D43"/>
    <mergeCell ref="G43:I43"/>
    <mergeCell ref="J43:L43"/>
    <mergeCell ref="M43:O43"/>
    <mergeCell ref="C45:D45"/>
    <mergeCell ref="D46:F46"/>
    <mergeCell ref="D47:F47"/>
    <mergeCell ref="D48:F48"/>
    <mergeCell ref="D49:F49"/>
    <mergeCell ref="D50:F50"/>
    <mergeCell ref="M59:O59"/>
    <mergeCell ref="D52:F52"/>
    <mergeCell ref="D53:F53"/>
    <mergeCell ref="D54:F54"/>
    <mergeCell ref="D55:F55"/>
    <mergeCell ref="D56:F56"/>
    <mergeCell ref="C57:L57"/>
  </mergeCells>
  <hyperlinks>
    <hyperlink ref="J58"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11" customWidth="1"/>
    <col min="2" max="2" width="2.5703125" style="411" customWidth="1"/>
    <col min="3" max="3" width="2" style="411" customWidth="1"/>
    <col min="4" max="4" width="13.28515625" style="411" customWidth="1"/>
    <col min="5" max="5" width="6.28515625" style="411" customWidth="1"/>
    <col min="6" max="8" width="7.140625" style="411" customWidth="1"/>
    <col min="9" max="9" width="6.42578125" style="411" customWidth="1"/>
    <col min="10" max="10" width="6.5703125" style="411" customWidth="1"/>
    <col min="11" max="11" width="7.28515625" style="411" customWidth="1"/>
    <col min="12" max="12" width="28.42578125" style="411" customWidth="1"/>
    <col min="13" max="13" width="2.5703125" style="411" customWidth="1"/>
    <col min="14" max="14" width="1" style="411" customWidth="1"/>
    <col min="15" max="29" width="9.140625" style="411"/>
    <col min="30" max="30" width="15.140625" style="411" customWidth="1"/>
    <col min="31" max="34" width="6.42578125" style="411" customWidth="1"/>
    <col min="35" max="36" width="2.140625" style="411" customWidth="1"/>
    <col min="37" max="38" width="6.42578125" style="411" customWidth="1"/>
    <col min="39" max="39" width="15.140625" style="411" customWidth="1"/>
    <col min="40" max="41" width="6.42578125" style="411" customWidth="1"/>
    <col min="42" max="16384" width="9.140625" style="411"/>
  </cols>
  <sheetData>
    <row r="1" spans="1:41" ht="13.5" customHeight="1" x14ac:dyDescent="0.2">
      <c r="A1" s="406"/>
      <c r="B1" s="410"/>
      <c r="C1" s="410"/>
      <c r="D1" s="410"/>
      <c r="E1" s="410"/>
      <c r="F1" s="407"/>
      <c r="G1" s="407"/>
      <c r="H1" s="407"/>
      <c r="I1" s="407"/>
      <c r="J1" s="407"/>
      <c r="K1" s="407"/>
      <c r="L1" s="1640" t="s">
        <v>334</v>
      </c>
      <c r="M1" s="1640"/>
      <c r="N1" s="406"/>
    </row>
    <row r="2" spans="1:41" ht="6" customHeight="1" x14ac:dyDescent="0.2">
      <c r="A2" s="406"/>
      <c r="B2" s="1748"/>
      <c r="C2" s="1749"/>
      <c r="D2" s="1749"/>
      <c r="E2" s="525"/>
      <c r="F2" s="525"/>
      <c r="G2" s="525"/>
      <c r="H2" s="525"/>
      <c r="I2" s="525"/>
      <c r="J2" s="525"/>
      <c r="K2" s="525"/>
      <c r="L2" s="457"/>
      <c r="M2" s="416"/>
      <c r="N2" s="406"/>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8"/>
    </row>
    <row r="3" spans="1:41" ht="11.25" customHeight="1" thickBot="1" x14ac:dyDescent="0.25">
      <c r="A3" s="406"/>
      <c r="B3" s="469"/>
      <c r="C3" s="416"/>
      <c r="D3" s="416"/>
      <c r="E3" s="416"/>
      <c r="F3" s="416"/>
      <c r="G3" s="416"/>
      <c r="H3" s="416"/>
      <c r="I3" s="416"/>
      <c r="J3" s="416"/>
      <c r="K3" s="416"/>
      <c r="L3" s="578" t="s">
        <v>73</v>
      </c>
      <c r="M3" s="416"/>
      <c r="N3" s="406"/>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row>
    <row r="4" spans="1:41" s="420" customFormat="1" ht="13.5" customHeight="1" thickBot="1" x14ac:dyDescent="0.25">
      <c r="A4" s="418"/>
      <c r="B4" s="572"/>
      <c r="C4" s="1738" t="s">
        <v>132</v>
      </c>
      <c r="D4" s="1739"/>
      <c r="E4" s="1739"/>
      <c r="F4" s="1739"/>
      <c r="G4" s="1739"/>
      <c r="H4" s="1739"/>
      <c r="I4" s="1739"/>
      <c r="J4" s="1739"/>
      <c r="K4" s="1739"/>
      <c r="L4" s="1740"/>
      <c r="M4" s="416"/>
      <c r="N4" s="418"/>
      <c r="O4" s="636"/>
      <c r="P4" s="636"/>
      <c r="Q4" s="636"/>
      <c r="R4" s="636"/>
      <c r="S4" s="636"/>
      <c r="T4" s="636"/>
      <c r="U4" s="636"/>
      <c r="V4" s="636"/>
      <c r="W4" s="636"/>
      <c r="X4" s="636"/>
      <c r="Y4" s="636"/>
      <c r="Z4" s="636"/>
      <c r="AA4" s="636"/>
      <c r="AB4" s="636"/>
      <c r="AC4" s="636"/>
      <c r="AD4" s="748"/>
      <c r="AE4" s="748"/>
      <c r="AF4" s="748"/>
      <c r="AG4" s="748"/>
      <c r="AH4" s="748"/>
      <c r="AI4" s="748"/>
      <c r="AJ4" s="748"/>
      <c r="AK4" s="748"/>
      <c r="AL4" s="748"/>
      <c r="AM4" s="748"/>
      <c r="AN4" s="748"/>
      <c r="AO4" s="748"/>
    </row>
    <row r="5" spans="1:41" s="754" customFormat="1" x14ac:dyDescent="0.2">
      <c r="B5" s="755"/>
      <c r="C5" s="1750" t="s">
        <v>133</v>
      </c>
      <c r="D5" s="1750"/>
      <c r="E5" s="582"/>
      <c r="F5" s="508"/>
      <c r="G5" s="508"/>
      <c r="H5" s="508"/>
      <c r="I5" s="508"/>
      <c r="J5" s="508"/>
      <c r="K5" s="508"/>
      <c r="L5" s="458"/>
      <c r="M5" s="458"/>
      <c r="N5" s="758"/>
      <c r="O5" s="756"/>
      <c r="P5" s="756"/>
      <c r="Q5" s="756"/>
      <c r="R5" s="756"/>
      <c r="S5" s="756"/>
      <c r="T5" s="756"/>
      <c r="U5" s="756"/>
      <c r="V5" s="756"/>
      <c r="W5" s="756"/>
      <c r="X5" s="756"/>
      <c r="Y5" s="756"/>
      <c r="Z5" s="756"/>
      <c r="AA5" s="756"/>
      <c r="AB5" s="756"/>
      <c r="AC5" s="756"/>
      <c r="AD5" s="757"/>
      <c r="AE5" s="757"/>
      <c r="AF5" s="757"/>
      <c r="AG5" s="757"/>
      <c r="AH5" s="757"/>
      <c r="AI5" s="757"/>
      <c r="AJ5" s="757"/>
      <c r="AK5" s="757"/>
      <c r="AL5" s="757"/>
      <c r="AM5" s="757"/>
      <c r="AO5" s="757"/>
    </row>
    <row r="6" spans="1:41" ht="13.5" customHeight="1" x14ac:dyDescent="0.2">
      <c r="A6" s="406"/>
      <c r="B6" s="469"/>
      <c r="C6" s="1750"/>
      <c r="D6" s="1750"/>
      <c r="E6" s="1753">
        <v>2016</v>
      </c>
      <c r="F6" s="1753"/>
      <c r="G6" s="1753"/>
      <c r="H6" s="1753"/>
      <c r="I6" s="1747">
        <v>2017</v>
      </c>
      <c r="J6" s="1746"/>
      <c r="K6" s="1751" t="str">
        <f xml:space="preserve"> CONCATENATE("valor médio de ",J7,I6)</f>
        <v>valor médio de fev.2017</v>
      </c>
      <c r="L6" s="508"/>
      <c r="M6" s="458"/>
      <c r="N6" s="577"/>
      <c r="O6" s="468"/>
      <c r="P6" s="468"/>
      <c r="Q6" s="468"/>
      <c r="R6" s="468"/>
      <c r="S6" s="468"/>
      <c r="T6" s="468"/>
      <c r="U6" s="468"/>
      <c r="V6" s="468"/>
      <c r="W6" s="468"/>
      <c r="X6" s="468"/>
      <c r="Y6" s="468"/>
      <c r="Z6" s="468"/>
      <c r="AA6" s="468"/>
      <c r="AB6" s="468"/>
      <c r="AC6" s="468"/>
      <c r="AD6" s="749"/>
      <c r="AE6" s="761" t="s">
        <v>347</v>
      </c>
      <c r="AF6" s="761"/>
      <c r="AG6" s="761" t="s">
        <v>348</v>
      </c>
      <c r="AH6" s="761"/>
      <c r="AI6" s="749"/>
      <c r="AJ6" s="749"/>
      <c r="AK6" s="749"/>
      <c r="AL6" s="749"/>
      <c r="AM6" s="749"/>
      <c r="AN6" s="762" t="str">
        <f>VLOOKUP(AI8,AJ8:AK9,2,FALSE)</f>
        <v>família</v>
      </c>
      <c r="AO6" s="761"/>
    </row>
    <row r="7" spans="1:41" ht="14.25" customHeight="1" x14ac:dyDescent="0.2">
      <c r="A7" s="406"/>
      <c r="B7" s="469"/>
      <c r="C7" s="446"/>
      <c r="D7" s="446"/>
      <c r="E7" s="1096" t="s">
        <v>97</v>
      </c>
      <c r="F7" s="1096" t="s">
        <v>96</v>
      </c>
      <c r="G7" s="1096" t="s">
        <v>95</v>
      </c>
      <c r="H7" s="1096" t="s">
        <v>94</v>
      </c>
      <c r="I7" s="1096" t="s">
        <v>93</v>
      </c>
      <c r="J7" s="1096" t="s">
        <v>104</v>
      </c>
      <c r="K7" s="1752" t="e">
        <f xml:space="preserve"> CONCATENATE("valor médio de ",#REF!,#REF!)</f>
        <v>#REF!</v>
      </c>
      <c r="L7" s="458"/>
      <c r="M7" s="506"/>
      <c r="N7" s="577"/>
      <c r="O7" s="468"/>
      <c r="P7" s="468"/>
      <c r="Q7" s="468"/>
      <c r="R7" s="468"/>
      <c r="S7" s="468"/>
      <c r="T7" s="468"/>
      <c r="U7" s="468"/>
      <c r="V7" s="468"/>
      <c r="W7" s="468"/>
      <c r="X7" s="468"/>
      <c r="Y7" s="468"/>
      <c r="Z7" s="468"/>
      <c r="AA7" s="468"/>
      <c r="AB7" s="468"/>
      <c r="AC7" s="468"/>
      <c r="AD7" s="749"/>
      <c r="AE7" s="750" t="s">
        <v>349</v>
      </c>
      <c r="AF7" s="749" t="s">
        <v>68</v>
      </c>
      <c r="AG7" s="750" t="s">
        <v>349</v>
      </c>
      <c r="AH7" s="749" t="s">
        <v>68</v>
      </c>
      <c r="AI7" s="751"/>
      <c r="AJ7" s="749"/>
      <c r="AK7" s="749"/>
      <c r="AL7" s="749"/>
      <c r="AM7" s="749"/>
      <c r="AN7" s="750" t="s">
        <v>349</v>
      </c>
      <c r="AO7" s="749" t="s">
        <v>68</v>
      </c>
    </row>
    <row r="8" spans="1:41" s="689" customFormat="1" x14ac:dyDescent="0.2">
      <c r="A8" s="685"/>
      <c r="B8" s="686"/>
      <c r="C8" s="687" t="s">
        <v>68</v>
      </c>
      <c r="D8" s="688"/>
      <c r="E8" s="382">
        <v>97246</v>
      </c>
      <c r="F8" s="382">
        <v>96140</v>
      </c>
      <c r="G8" s="382">
        <v>96225</v>
      </c>
      <c r="H8" s="382">
        <v>96906</v>
      </c>
      <c r="I8" s="382">
        <v>95935</v>
      </c>
      <c r="J8" s="382">
        <v>96023</v>
      </c>
      <c r="K8" s="763">
        <v>257.14</v>
      </c>
      <c r="L8" s="690"/>
      <c r="M8" s="691"/>
      <c r="N8" s="685"/>
      <c r="O8" s="797"/>
      <c r="P8" s="796"/>
      <c r="Q8" s="797"/>
      <c r="R8" s="797"/>
      <c r="S8" s="692"/>
      <c r="T8" s="692"/>
      <c r="U8" s="692"/>
      <c r="V8" s="692"/>
      <c r="W8" s="692"/>
      <c r="X8" s="692"/>
      <c r="Y8" s="692"/>
      <c r="Z8" s="692"/>
      <c r="AA8" s="692"/>
      <c r="AB8" s="692"/>
      <c r="AC8" s="692"/>
      <c r="AD8" s="748" t="str">
        <f>+C9</f>
        <v>Aveiro</v>
      </c>
      <c r="AE8" s="752">
        <f>+K9</f>
        <v>255.60851369997999</v>
      </c>
      <c r="AF8" s="752">
        <f>+$K$8</f>
        <v>257.14</v>
      </c>
      <c r="AG8" s="752">
        <f>+K46</f>
        <v>120.432988761958</v>
      </c>
      <c r="AH8" s="752">
        <f t="shared" ref="AH8:AH27" si="0">+$K$45</f>
        <v>113.137431281837</v>
      </c>
      <c r="AI8" s="748">
        <v>1</v>
      </c>
      <c r="AJ8" s="748">
        <v>1</v>
      </c>
      <c r="AK8" s="748" t="s">
        <v>347</v>
      </c>
      <c r="AL8" s="748"/>
      <c r="AM8" s="748" t="str">
        <f>+AD8</f>
        <v>Aveiro</v>
      </c>
      <c r="AN8" s="753">
        <f>INDEX($AD$7:$AH$27,MATCH($AM8,$AD$7:$AD$27,0),MATCH(AN$7,$AD$7:$AH$7,0)+2*($AI$8-1))</f>
        <v>255.60851369997999</v>
      </c>
      <c r="AO8" s="753">
        <f>INDEX($AD$7:$AH$27,MATCH($AM8,$AD$7:$AD$27,0),MATCH(AO$7,$AD$7:$AH$7,0)+2*($AI$8-1))</f>
        <v>257.14</v>
      </c>
    </row>
    <row r="9" spans="1:41" x14ac:dyDescent="0.2">
      <c r="A9" s="406"/>
      <c r="B9" s="469"/>
      <c r="C9" s="95" t="s">
        <v>62</v>
      </c>
      <c r="D9" s="414"/>
      <c r="E9" s="334">
        <v>5208</v>
      </c>
      <c r="F9" s="334">
        <v>5185</v>
      </c>
      <c r="G9" s="334">
        <v>5132</v>
      </c>
      <c r="H9" s="334">
        <v>5122</v>
      </c>
      <c r="I9" s="334">
        <v>5054</v>
      </c>
      <c r="J9" s="334">
        <v>5073</v>
      </c>
      <c r="K9" s="764">
        <v>255.60851369997999</v>
      </c>
      <c r="L9" s="458"/>
      <c r="M9" s="506"/>
      <c r="N9" s="406"/>
      <c r="O9" s="468"/>
      <c r="P9" s="468"/>
      <c r="Q9" s="468"/>
      <c r="R9" s="468"/>
      <c r="S9" s="468"/>
      <c r="T9" s="468"/>
      <c r="U9" s="468"/>
      <c r="V9" s="468"/>
      <c r="W9" s="468"/>
      <c r="X9" s="468"/>
      <c r="Y9" s="468"/>
      <c r="Z9" s="468"/>
      <c r="AA9" s="468"/>
      <c r="AB9" s="468"/>
      <c r="AC9" s="468"/>
      <c r="AD9" s="748" t="str">
        <f t="shared" ref="AD9:AD26" si="1">+C10</f>
        <v>Beja</v>
      </c>
      <c r="AE9" s="752">
        <f t="shared" ref="AE9:AE26" si="2">+K10</f>
        <v>318.916409652737</v>
      </c>
      <c r="AF9" s="752">
        <f t="shared" ref="AF9:AF27" si="3">+$K$8</f>
        <v>257.14</v>
      </c>
      <c r="AG9" s="752">
        <f t="shared" ref="AG9:AG26" si="4">+K47</f>
        <v>112.089155978486</v>
      </c>
      <c r="AH9" s="752">
        <f t="shared" si="0"/>
        <v>113.137431281837</v>
      </c>
      <c r="AI9" s="749"/>
      <c r="AJ9" s="749">
        <v>2</v>
      </c>
      <c r="AK9" s="749" t="s">
        <v>348</v>
      </c>
      <c r="AL9" s="749"/>
      <c r="AM9" s="748" t="str">
        <f t="shared" ref="AM9:AM27" si="5">+AD9</f>
        <v>Beja</v>
      </c>
      <c r="AN9" s="753">
        <f t="shared" ref="AN9:AO27" si="6">INDEX($AD$7:$AH$27,MATCH($AM9,$AD$7:$AD$27,0),MATCH(AN$7,$AD$7:$AH$7,0)+2*($AI$8-1))</f>
        <v>318.916409652737</v>
      </c>
      <c r="AO9" s="753">
        <f t="shared" si="6"/>
        <v>257.14</v>
      </c>
    </row>
    <row r="10" spans="1:41" x14ac:dyDescent="0.2">
      <c r="A10" s="406"/>
      <c r="B10" s="469"/>
      <c r="C10" s="95" t="s">
        <v>55</v>
      </c>
      <c r="D10" s="414"/>
      <c r="E10" s="334">
        <v>1755</v>
      </c>
      <c r="F10" s="334">
        <v>1717</v>
      </c>
      <c r="G10" s="334">
        <v>1715</v>
      </c>
      <c r="H10" s="334">
        <v>1745</v>
      </c>
      <c r="I10" s="334">
        <v>1750</v>
      </c>
      <c r="J10" s="334">
        <v>1700</v>
      </c>
      <c r="K10" s="764">
        <v>318.916409652737</v>
      </c>
      <c r="L10" s="458"/>
      <c r="M10" s="506"/>
      <c r="N10" s="406"/>
      <c r="O10" s="468"/>
      <c r="P10" s="468"/>
      <c r="Q10" s="468"/>
      <c r="R10" s="468"/>
      <c r="S10" s="468"/>
      <c r="T10" s="468"/>
      <c r="U10" s="468"/>
      <c r="V10" s="468"/>
      <c r="W10" s="468"/>
      <c r="X10" s="468"/>
      <c r="Y10" s="468"/>
      <c r="Z10" s="468"/>
      <c r="AA10" s="468"/>
      <c r="AB10" s="468"/>
      <c r="AC10" s="468"/>
      <c r="AD10" s="748" t="str">
        <f t="shared" si="1"/>
        <v>Braga</v>
      </c>
      <c r="AE10" s="752">
        <f t="shared" si="2"/>
        <v>244.232705882353</v>
      </c>
      <c r="AF10" s="752">
        <f t="shared" si="3"/>
        <v>257.14</v>
      </c>
      <c r="AG10" s="752">
        <f t="shared" si="4"/>
        <v>117.991604417019</v>
      </c>
      <c r="AH10" s="752">
        <f t="shared" si="0"/>
        <v>113.137431281837</v>
      </c>
      <c r="AI10" s="749"/>
      <c r="AJ10" s="749"/>
      <c r="AK10" s="749"/>
      <c r="AL10" s="749"/>
      <c r="AM10" s="748" t="str">
        <f t="shared" si="5"/>
        <v>Braga</v>
      </c>
      <c r="AN10" s="753">
        <f t="shared" si="6"/>
        <v>244.232705882353</v>
      </c>
      <c r="AO10" s="753">
        <f t="shared" si="6"/>
        <v>257.14</v>
      </c>
    </row>
    <row r="11" spans="1:41" x14ac:dyDescent="0.2">
      <c r="A11" s="406"/>
      <c r="B11" s="469"/>
      <c r="C11" s="95" t="s">
        <v>64</v>
      </c>
      <c r="D11" s="414"/>
      <c r="E11" s="334">
        <v>3132</v>
      </c>
      <c r="F11" s="334">
        <v>3044</v>
      </c>
      <c r="G11" s="334">
        <v>3060</v>
      </c>
      <c r="H11" s="334">
        <v>3059</v>
      </c>
      <c r="I11" s="334">
        <v>2946</v>
      </c>
      <c r="J11" s="334">
        <v>2977</v>
      </c>
      <c r="K11" s="764">
        <v>244.232705882353</v>
      </c>
      <c r="L11" s="458"/>
      <c r="M11" s="506"/>
      <c r="N11" s="406"/>
      <c r="O11" s="468"/>
      <c r="P11" s="468"/>
      <c r="Q11" s="468"/>
      <c r="R11" s="468"/>
      <c r="S11" s="468"/>
      <c r="T11" s="468"/>
      <c r="U11" s="468"/>
      <c r="V11" s="468"/>
      <c r="W11" s="468"/>
      <c r="X11" s="468"/>
      <c r="Y11" s="468"/>
      <c r="Z11" s="468"/>
      <c r="AA11" s="468"/>
      <c r="AB11" s="468"/>
      <c r="AC11" s="468"/>
      <c r="AD11" s="748" t="str">
        <f t="shared" si="1"/>
        <v>Bragança</v>
      </c>
      <c r="AE11" s="752">
        <f t="shared" si="2"/>
        <v>266.43729552889903</v>
      </c>
      <c r="AF11" s="752">
        <f t="shared" si="3"/>
        <v>257.14</v>
      </c>
      <c r="AG11" s="752">
        <f t="shared" si="4"/>
        <v>118.37354651162801</v>
      </c>
      <c r="AH11" s="752">
        <f t="shared" si="0"/>
        <v>113.137431281837</v>
      </c>
      <c r="AI11" s="749"/>
      <c r="AJ11" s="749"/>
      <c r="AK11" s="749"/>
      <c r="AL11" s="749"/>
      <c r="AM11" s="748" t="str">
        <f t="shared" si="5"/>
        <v>Bragança</v>
      </c>
      <c r="AN11" s="753">
        <f t="shared" si="6"/>
        <v>266.43729552889903</v>
      </c>
      <c r="AO11" s="753">
        <f t="shared" si="6"/>
        <v>257.14</v>
      </c>
    </row>
    <row r="12" spans="1:41" x14ac:dyDescent="0.2">
      <c r="A12" s="406"/>
      <c r="B12" s="469"/>
      <c r="C12" s="95" t="s">
        <v>66</v>
      </c>
      <c r="D12" s="414"/>
      <c r="E12" s="334">
        <v>888</v>
      </c>
      <c r="F12" s="334">
        <v>890</v>
      </c>
      <c r="G12" s="334">
        <v>892</v>
      </c>
      <c r="H12" s="334">
        <v>909</v>
      </c>
      <c r="I12" s="334">
        <v>924</v>
      </c>
      <c r="J12" s="334">
        <v>917</v>
      </c>
      <c r="K12" s="764">
        <v>266.43729552889903</v>
      </c>
      <c r="L12" s="458"/>
      <c r="M12" s="506"/>
      <c r="N12" s="406"/>
      <c r="AD12" s="748" t="str">
        <f t="shared" si="1"/>
        <v>Castelo Branco</v>
      </c>
      <c r="AE12" s="752">
        <f t="shared" si="2"/>
        <v>251.41218671679201</v>
      </c>
      <c r="AF12" s="752">
        <f t="shared" si="3"/>
        <v>257.14</v>
      </c>
      <c r="AG12" s="752">
        <f t="shared" si="4"/>
        <v>113.60528029445101</v>
      </c>
      <c r="AH12" s="752">
        <f t="shared" si="0"/>
        <v>113.137431281837</v>
      </c>
      <c r="AI12" s="751"/>
      <c r="AJ12" s="751"/>
      <c r="AK12" s="751"/>
      <c r="AL12" s="751"/>
      <c r="AM12" s="748" t="str">
        <f t="shared" si="5"/>
        <v>Castelo Branco</v>
      </c>
      <c r="AN12" s="753">
        <f t="shared" si="6"/>
        <v>251.41218671679201</v>
      </c>
      <c r="AO12" s="753">
        <f t="shared" si="6"/>
        <v>257.14</v>
      </c>
    </row>
    <row r="13" spans="1:41" x14ac:dyDescent="0.2">
      <c r="A13" s="406"/>
      <c r="B13" s="469"/>
      <c r="C13" s="95" t="s">
        <v>75</v>
      </c>
      <c r="D13" s="414"/>
      <c r="E13" s="334">
        <v>1622</v>
      </c>
      <c r="F13" s="334">
        <v>1568</v>
      </c>
      <c r="G13" s="334">
        <v>1590</v>
      </c>
      <c r="H13" s="334">
        <v>1607</v>
      </c>
      <c r="I13" s="334">
        <v>1583</v>
      </c>
      <c r="J13" s="334">
        <v>1599</v>
      </c>
      <c r="K13" s="764">
        <v>251.41218671679201</v>
      </c>
      <c r="L13" s="458"/>
      <c r="M13" s="506"/>
      <c r="N13" s="406"/>
      <c r="AD13" s="748" t="str">
        <f t="shared" si="1"/>
        <v>Coimbra</v>
      </c>
      <c r="AE13" s="752">
        <f t="shared" si="2"/>
        <v>226.352133668904</v>
      </c>
      <c r="AF13" s="752">
        <f t="shared" si="3"/>
        <v>257.14</v>
      </c>
      <c r="AG13" s="752">
        <f t="shared" si="4"/>
        <v>123.577897709924</v>
      </c>
      <c r="AH13" s="752">
        <f t="shared" si="0"/>
        <v>113.137431281837</v>
      </c>
      <c r="AI13" s="751"/>
      <c r="AJ13" s="751"/>
      <c r="AK13" s="751"/>
      <c r="AL13" s="751"/>
      <c r="AM13" s="748" t="str">
        <f t="shared" si="5"/>
        <v>Coimbra</v>
      </c>
      <c r="AN13" s="753">
        <f t="shared" si="6"/>
        <v>226.352133668904</v>
      </c>
      <c r="AO13" s="753">
        <f t="shared" si="6"/>
        <v>257.14</v>
      </c>
    </row>
    <row r="14" spans="1:41" x14ac:dyDescent="0.2">
      <c r="A14" s="406"/>
      <c r="B14" s="469"/>
      <c r="C14" s="95" t="s">
        <v>61</v>
      </c>
      <c r="D14" s="414"/>
      <c r="E14" s="334">
        <v>3551</v>
      </c>
      <c r="F14" s="334">
        <v>3586</v>
      </c>
      <c r="G14" s="334">
        <v>3538</v>
      </c>
      <c r="H14" s="334">
        <v>3572</v>
      </c>
      <c r="I14" s="334">
        <v>3530</v>
      </c>
      <c r="J14" s="334">
        <v>3577</v>
      </c>
      <c r="K14" s="764">
        <v>226.352133668904</v>
      </c>
      <c r="L14" s="458"/>
      <c r="M14" s="506"/>
      <c r="N14" s="406"/>
      <c r="AD14" s="748" t="str">
        <f t="shared" si="1"/>
        <v>Évora</v>
      </c>
      <c r="AE14" s="752">
        <f t="shared" si="2"/>
        <v>277.17490429042903</v>
      </c>
      <c r="AF14" s="752">
        <f t="shared" si="3"/>
        <v>257.14</v>
      </c>
      <c r="AG14" s="752">
        <f t="shared" si="4"/>
        <v>109.78300130719001</v>
      </c>
      <c r="AH14" s="752">
        <f t="shared" si="0"/>
        <v>113.137431281837</v>
      </c>
      <c r="AI14" s="751"/>
      <c r="AJ14" s="751"/>
      <c r="AK14" s="751"/>
      <c r="AL14" s="751"/>
      <c r="AM14" s="748" t="str">
        <f t="shared" si="5"/>
        <v>Évora</v>
      </c>
      <c r="AN14" s="753">
        <f t="shared" si="6"/>
        <v>277.17490429042903</v>
      </c>
      <c r="AO14" s="753">
        <f t="shared" si="6"/>
        <v>257.14</v>
      </c>
    </row>
    <row r="15" spans="1:41" x14ac:dyDescent="0.2">
      <c r="A15" s="406"/>
      <c r="B15" s="469"/>
      <c r="C15" s="95" t="s">
        <v>56</v>
      </c>
      <c r="D15" s="414"/>
      <c r="E15" s="334">
        <v>1499</v>
      </c>
      <c r="F15" s="334">
        <v>1500</v>
      </c>
      <c r="G15" s="334">
        <v>1500</v>
      </c>
      <c r="H15" s="334">
        <v>1540</v>
      </c>
      <c r="I15" s="334">
        <v>1532</v>
      </c>
      <c r="J15" s="334">
        <v>1516</v>
      </c>
      <c r="K15" s="764">
        <v>277.17490429042903</v>
      </c>
      <c r="L15" s="458"/>
      <c r="M15" s="506"/>
      <c r="N15" s="406"/>
      <c r="AD15" s="748" t="str">
        <f t="shared" si="1"/>
        <v>Faro</v>
      </c>
      <c r="AE15" s="752">
        <f t="shared" si="2"/>
        <v>254.64961283571699</v>
      </c>
      <c r="AF15" s="752">
        <f t="shared" si="3"/>
        <v>257.14</v>
      </c>
      <c r="AG15" s="752">
        <f t="shared" si="4"/>
        <v>118.673673602081</v>
      </c>
      <c r="AH15" s="752">
        <f t="shared" si="0"/>
        <v>113.137431281837</v>
      </c>
      <c r="AI15" s="751"/>
      <c r="AJ15" s="751"/>
      <c r="AK15" s="751"/>
      <c r="AL15" s="751"/>
      <c r="AM15" s="748" t="str">
        <f t="shared" si="5"/>
        <v>Faro</v>
      </c>
      <c r="AN15" s="753">
        <f t="shared" si="6"/>
        <v>254.64961283571699</v>
      </c>
      <c r="AO15" s="753">
        <f t="shared" si="6"/>
        <v>257.14</v>
      </c>
    </row>
    <row r="16" spans="1:41" x14ac:dyDescent="0.2">
      <c r="A16" s="406"/>
      <c r="B16" s="469"/>
      <c r="C16" s="95" t="s">
        <v>74</v>
      </c>
      <c r="D16" s="414"/>
      <c r="E16" s="334">
        <v>2871</v>
      </c>
      <c r="F16" s="334">
        <v>2832</v>
      </c>
      <c r="G16" s="334">
        <v>2861</v>
      </c>
      <c r="H16" s="334">
        <v>2816</v>
      </c>
      <c r="I16" s="334">
        <v>2820</v>
      </c>
      <c r="J16" s="334">
        <v>2867</v>
      </c>
      <c r="K16" s="764">
        <v>254.64961283571699</v>
      </c>
      <c r="L16" s="458"/>
      <c r="M16" s="506"/>
      <c r="N16" s="406"/>
      <c r="AD16" s="748" t="str">
        <f t="shared" si="1"/>
        <v>Guarda</v>
      </c>
      <c r="AE16" s="752">
        <f t="shared" si="2"/>
        <v>257.07799848942602</v>
      </c>
      <c r="AF16" s="752">
        <f t="shared" si="3"/>
        <v>257.14</v>
      </c>
      <c r="AG16" s="752">
        <f t="shared" si="4"/>
        <v>110.188174166397</v>
      </c>
      <c r="AH16" s="752">
        <f t="shared" si="0"/>
        <v>113.137431281837</v>
      </c>
      <c r="AI16" s="751"/>
      <c r="AJ16" s="751"/>
      <c r="AK16" s="751"/>
      <c r="AL16" s="751"/>
      <c r="AM16" s="748" t="str">
        <f t="shared" si="5"/>
        <v>Guarda</v>
      </c>
      <c r="AN16" s="753">
        <f t="shared" si="6"/>
        <v>257.07799848942602</v>
      </c>
      <c r="AO16" s="753">
        <f t="shared" si="6"/>
        <v>257.14</v>
      </c>
    </row>
    <row r="17" spans="1:41" x14ac:dyDescent="0.2">
      <c r="A17" s="406"/>
      <c r="B17" s="469"/>
      <c r="C17" s="95" t="s">
        <v>76</v>
      </c>
      <c r="D17" s="414"/>
      <c r="E17" s="334">
        <v>1367</v>
      </c>
      <c r="F17" s="334">
        <v>1348</v>
      </c>
      <c r="G17" s="334">
        <v>1354</v>
      </c>
      <c r="H17" s="334">
        <v>1373</v>
      </c>
      <c r="I17" s="334">
        <v>1358</v>
      </c>
      <c r="J17" s="334">
        <v>1326</v>
      </c>
      <c r="K17" s="764">
        <v>257.07799848942602</v>
      </c>
      <c r="L17" s="458"/>
      <c r="M17" s="506"/>
      <c r="N17" s="406"/>
      <c r="AD17" s="748" t="str">
        <f t="shared" si="1"/>
        <v>Leiria</v>
      </c>
      <c r="AE17" s="752">
        <f t="shared" si="2"/>
        <v>245.42271371769399</v>
      </c>
      <c r="AF17" s="752">
        <f t="shared" si="3"/>
        <v>257.14</v>
      </c>
      <c r="AG17" s="752">
        <f t="shared" si="4"/>
        <v>118.956998313659</v>
      </c>
      <c r="AH17" s="752">
        <f t="shared" si="0"/>
        <v>113.137431281837</v>
      </c>
      <c r="AI17" s="751"/>
      <c r="AJ17" s="751"/>
      <c r="AK17" s="751"/>
      <c r="AL17" s="751"/>
      <c r="AM17" s="748" t="str">
        <f t="shared" si="5"/>
        <v>Leiria</v>
      </c>
      <c r="AN17" s="753">
        <f t="shared" si="6"/>
        <v>245.42271371769399</v>
      </c>
      <c r="AO17" s="753">
        <f t="shared" si="6"/>
        <v>257.14</v>
      </c>
    </row>
    <row r="18" spans="1:41" x14ac:dyDescent="0.2">
      <c r="A18" s="406"/>
      <c r="B18" s="469"/>
      <c r="C18" s="95" t="s">
        <v>60</v>
      </c>
      <c r="D18" s="414"/>
      <c r="E18" s="334">
        <v>2032</v>
      </c>
      <c r="F18" s="334">
        <v>2005</v>
      </c>
      <c r="G18" s="334">
        <v>1989</v>
      </c>
      <c r="H18" s="334">
        <v>2013</v>
      </c>
      <c r="I18" s="334">
        <v>2030</v>
      </c>
      <c r="J18" s="334">
        <v>2014</v>
      </c>
      <c r="K18" s="764">
        <v>245.42271371769399</v>
      </c>
      <c r="L18" s="458"/>
      <c r="M18" s="506"/>
      <c r="N18" s="406"/>
      <c r="AD18" s="748" t="str">
        <f t="shared" si="1"/>
        <v>Lisboa</v>
      </c>
      <c r="AE18" s="752">
        <f t="shared" si="2"/>
        <v>261.99049804384299</v>
      </c>
      <c r="AF18" s="752">
        <f t="shared" si="3"/>
        <v>257.14</v>
      </c>
      <c r="AG18" s="752">
        <f t="shared" si="4"/>
        <v>116.842523333426</v>
      </c>
      <c r="AH18" s="752">
        <f t="shared" si="0"/>
        <v>113.137431281837</v>
      </c>
      <c r="AI18" s="751"/>
      <c r="AJ18" s="751"/>
      <c r="AK18" s="751"/>
      <c r="AL18" s="751"/>
      <c r="AM18" s="748" t="str">
        <f t="shared" si="5"/>
        <v>Lisboa</v>
      </c>
      <c r="AN18" s="753">
        <f t="shared" si="6"/>
        <v>261.99049804384299</v>
      </c>
      <c r="AO18" s="753">
        <f t="shared" si="6"/>
        <v>257.14</v>
      </c>
    </row>
    <row r="19" spans="1:41" x14ac:dyDescent="0.2">
      <c r="A19" s="406"/>
      <c r="B19" s="469"/>
      <c r="C19" s="95" t="s">
        <v>59</v>
      </c>
      <c r="D19" s="414"/>
      <c r="E19" s="334">
        <v>16675</v>
      </c>
      <c r="F19" s="334">
        <v>16362</v>
      </c>
      <c r="G19" s="334">
        <v>16412</v>
      </c>
      <c r="H19" s="334">
        <v>16535</v>
      </c>
      <c r="I19" s="334">
        <v>16335</v>
      </c>
      <c r="J19" s="334">
        <v>16110</v>
      </c>
      <c r="K19" s="764">
        <v>261.99049804384299</v>
      </c>
      <c r="L19" s="458"/>
      <c r="M19" s="506"/>
      <c r="N19" s="406"/>
      <c r="AD19" s="748" t="str">
        <f t="shared" si="1"/>
        <v>Portalegre</v>
      </c>
      <c r="AE19" s="752">
        <f t="shared" si="2"/>
        <v>299.67926810477701</v>
      </c>
      <c r="AF19" s="752">
        <f t="shared" si="3"/>
        <v>257.14</v>
      </c>
      <c r="AG19" s="752">
        <f t="shared" si="4"/>
        <v>115.04989352262599</v>
      </c>
      <c r="AH19" s="752">
        <f t="shared" si="0"/>
        <v>113.137431281837</v>
      </c>
      <c r="AI19" s="751"/>
      <c r="AJ19" s="751"/>
      <c r="AK19" s="751"/>
      <c r="AL19" s="751"/>
      <c r="AM19" s="748" t="str">
        <f t="shared" si="5"/>
        <v>Portalegre</v>
      </c>
      <c r="AN19" s="753">
        <f t="shared" si="6"/>
        <v>299.67926810477701</v>
      </c>
      <c r="AO19" s="753">
        <f t="shared" si="6"/>
        <v>257.14</v>
      </c>
    </row>
    <row r="20" spans="1:41" x14ac:dyDescent="0.2">
      <c r="A20" s="406"/>
      <c r="B20" s="469"/>
      <c r="C20" s="95" t="s">
        <v>57</v>
      </c>
      <c r="D20" s="414"/>
      <c r="E20" s="334">
        <v>1315</v>
      </c>
      <c r="F20" s="334">
        <v>1281</v>
      </c>
      <c r="G20" s="334">
        <v>1319</v>
      </c>
      <c r="H20" s="334">
        <v>1348</v>
      </c>
      <c r="I20" s="334">
        <v>1331</v>
      </c>
      <c r="J20" s="334">
        <v>1300</v>
      </c>
      <c r="K20" s="764">
        <v>299.67926810477701</v>
      </c>
      <c r="L20" s="458"/>
      <c r="M20" s="506"/>
      <c r="N20" s="406"/>
      <c r="AD20" s="748" t="str">
        <f t="shared" si="1"/>
        <v>Porto</v>
      </c>
      <c r="AE20" s="752">
        <f t="shared" si="2"/>
        <v>250.18031956214699</v>
      </c>
      <c r="AF20" s="752">
        <f t="shared" si="3"/>
        <v>257.14</v>
      </c>
      <c r="AG20" s="752">
        <f t="shared" si="4"/>
        <v>114.429101054638</v>
      </c>
      <c r="AH20" s="752">
        <f t="shared" si="0"/>
        <v>113.137431281837</v>
      </c>
      <c r="AI20" s="751"/>
      <c r="AJ20" s="751"/>
      <c r="AK20" s="751"/>
      <c r="AL20" s="751"/>
      <c r="AM20" s="748" t="str">
        <f t="shared" si="5"/>
        <v>Porto</v>
      </c>
      <c r="AN20" s="753">
        <f t="shared" si="6"/>
        <v>250.18031956214699</v>
      </c>
      <c r="AO20" s="753">
        <f t="shared" si="6"/>
        <v>257.14</v>
      </c>
    </row>
    <row r="21" spans="1:41" x14ac:dyDescent="0.2">
      <c r="A21" s="406"/>
      <c r="B21" s="469"/>
      <c r="C21" s="95" t="s">
        <v>63</v>
      </c>
      <c r="D21" s="414"/>
      <c r="E21" s="334">
        <v>28746</v>
      </c>
      <c r="F21" s="334">
        <v>28447</v>
      </c>
      <c r="G21" s="334">
        <v>28485</v>
      </c>
      <c r="H21" s="334">
        <v>28628</v>
      </c>
      <c r="I21" s="334">
        <v>28156</v>
      </c>
      <c r="J21" s="334">
        <v>28351</v>
      </c>
      <c r="K21" s="764">
        <v>250.18031956214699</v>
      </c>
      <c r="L21" s="458"/>
      <c r="M21" s="506"/>
      <c r="N21" s="406"/>
      <c r="AD21" s="748" t="str">
        <f t="shared" si="1"/>
        <v>Santarém</v>
      </c>
      <c r="AE21" s="752">
        <f t="shared" si="2"/>
        <v>258.94905761159902</v>
      </c>
      <c r="AF21" s="752">
        <f t="shared" si="3"/>
        <v>257.14</v>
      </c>
      <c r="AG21" s="752">
        <f t="shared" si="4"/>
        <v>114.58812763802101</v>
      </c>
      <c r="AH21" s="752">
        <f t="shared" si="0"/>
        <v>113.137431281837</v>
      </c>
      <c r="AI21" s="751"/>
      <c r="AJ21" s="751"/>
      <c r="AK21" s="751"/>
      <c r="AL21" s="751"/>
      <c r="AM21" s="748" t="str">
        <f t="shared" si="5"/>
        <v>Santarém</v>
      </c>
      <c r="AN21" s="753">
        <f t="shared" si="6"/>
        <v>258.94905761159902</v>
      </c>
      <c r="AO21" s="753">
        <f t="shared" si="6"/>
        <v>257.14</v>
      </c>
    </row>
    <row r="22" spans="1:41" x14ac:dyDescent="0.2">
      <c r="A22" s="406"/>
      <c r="B22" s="469"/>
      <c r="C22" s="95" t="s">
        <v>79</v>
      </c>
      <c r="D22" s="414"/>
      <c r="E22" s="334">
        <v>2533</v>
      </c>
      <c r="F22" s="334">
        <v>2535</v>
      </c>
      <c r="G22" s="334">
        <v>2582</v>
      </c>
      <c r="H22" s="334">
        <v>2605</v>
      </c>
      <c r="I22" s="334">
        <v>2607</v>
      </c>
      <c r="J22" s="334">
        <v>2621</v>
      </c>
      <c r="K22" s="764">
        <v>258.94905761159902</v>
      </c>
      <c r="L22" s="458"/>
      <c r="M22" s="506"/>
      <c r="N22" s="406"/>
      <c r="AD22" s="748" t="str">
        <f t="shared" si="1"/>
        <v>Setúbal</v>
      </c>
      <c r="AE22" s="752">
        <f t="shared" si="2"/>
        <v>271.27333690603803</v>
      </c>
      <c r="AF22" s="752">
        <f t="shared" si="3"/>
        <v>257.14</v>
      </c>
      <c r="AG22" s="752">
        <f t="shared" si="4"/>
        <v>121.461139490242</v>
      </c>
      <c r="AH22" s="752">
        <f t="shared" si="0"/>
        <v>113.137431281837</v>
      </c>
      <c r="AI22" s="751"/>
      <c r="AJ22" s="751"/>
      <c r="AK22" s="751"/>
      <c r="AL22" s="751"/>
      <c r="AM22" s="748" t="str">
        <f t="shared" si="5"/>
        <v>Setúbal</v>
      </c>
      <c r="AN22" s="753">
        <f t="shared" si="6"/>
        <v>271.27333690603803</v>
      </c>
      <c r="AO22" s="753">
        <f t="shared" si="6"/>
        <v>257.14</v>
      </c>
    </row>
    <row r="23" spans="1:41" x14ac:dyDescent="0.2">
      <c r="A23" s="406"/>
      <c r="B23" s="469"/>
      <c r="C23" s="95" t="s">
        <v>58</v>
      </c>
      <c r="D23" s="414"/>
      <c r="E23" s="334">
        <v>8511</v>
      </c>
      <c r="F23" s="334">
        <v>8331</v>
      </c>
      <c r="G23" s="334">
        <v>8314</v>
      </c>
      <c r="H23" s="334">
        <v>8393</v>
      </c>
      <c r="I23" s="334">
        <v>8339</v>
      </c>
      <c r="J23" s="334">
        <v>8400</v>
      </c>
      <c r="K23" s="764">
        <v>271.27333690603803</v>
      </c>
      <c r="L23" s="458"/>
      <c r="M23" s="506"/>
      <c r="N23" s="406"/>
      <c r="AD23" s="748" t="str">
        <f t="shared" si="1"/>
        <v>Viana do Castelo</v>
      </c>
      <c r="AE23" s="752">
        <f t="shared" si="2"/>
        <v>219.427441860465</v>
      </c>
      <c r="AF23" s="752">
        <f t="shared" si="3"/>
        <v>257.14</v>
      </c>
      <c r="AG23" s="752">
        <f t="shared" si="4"/>
        <v>118.435732217573</v>
      </c>
      <c r="AH23" s="752">
        <f t="shared" si="0"/>
        <v>113.137431281837</v>
      </c>
      <c r="AI23" s="751"/>
      <c r="AJ23" s="751"/>
      <c r="AK23" s="751"/>
      <c r="AL23" s="751"/>
      <c r="AM23" s="748" t="str">
        <f t="shared" si="5"/>
        <v>Viana do Castelo</v>
      </c>
      <c r="AN23" s="753">
        <f t="shared" si="6"/>
        <v>219.427441860465</v>
      </c>
      <c r="AO23" s="753">
        <f t="shared" si="6"/>
        <v>257.14</v>
      </c>
    </row>
    <row r="24" spans="1:41" x14ac:dyDescent="0.2">
      <c r="A24" s="406"/>
      <c r="B24" s="469"/>
      <c r="C24" s="95" t="s">
        <v>65</v>
      </c>
      <c r="D24" s="414"/>
      <c r="E24" s="334">
        <v>1276</v>
      </c>
      <c r="F24" s="334">
        <v>1260</v>
      </c>
      <c r="G24" s="334">
        <v>1275</v>
      </c>
      <c r="H24" s="334">
        <v>1304</v>
      </c>
      <c r="I24" s="334">
        <v>1314</v>
      </c>
      <c r="J24" s="334">
        <v>1290</v>
      </c>
      <c r="K24" s="764">
        <v>219.427441860465</v>
      </c>
      <c r="L24" s="458"/>
      <c r="M24" s="506"/>
      <c r="N24" s="406"/>
      <c r="AD24" s="748" t="str">
        <f t="shared" si="1"/>
        <v>Vila Real</v>
      </c>
      <c r="AE24" s="752">
        <f t="shared" si="2"/>
        <v>239.75385637342899</v>
      </c>
      <c r="AF24" s="752">
        <f t="shared" si="3"/>
        <v>257.14</v>
      </c>
      <c r="AG24" s="752">
        <f t="shared" si="4"/>
        <v>119.619220709423</v>
      </c>
      <c r="AH24" s="752">
        <f t="shared" si="0"/>
        <v>113.137431281837</v>
      </c>
      <c r="AI24" s="751"/>
      <c r="AJ24" s="751"/>
      <c r="AK24" s="751"/>
      <c r="AL24" s="751"/>
      <c r="AM24" s="748" t="str">
        <f t="shared" si="5"/>
        <v>Vila Real</v>
      </c>
      <c r="AN24" s="753">
        <f t="shared" si="6"/>
        <v>239.75385637342899</v>
      </c>
      <c r="AO24" s="753">
        <f t="shared" si="6"/>
        <v>257.14</v>
      </c>
    </row>
    <row r="25" spans="1:41" x14ac:dyDescent="0.2">
      <c r="A25" s="406"/>
      <c r="B25" s="469"/>
      <c r="C25" s="95" t="s">
        <v>67</v>
      </c>
      <c r="D25" s="414"/>
      <c r="E25" s="334">
        <v>2712</v>
      </c>
      <c r="F25" s="334">
        <v>2694</v>
      </c>
      <c r="G25" s="334">
        <v>2707</v>
      </c>
      <c r="H25" s="334">
        <v>2754</v>
      </c>
      <c r="I25" s="334">
        <v>2775</v>
      </c>
      <c r="J25" s="334">
        <v>2786</v>
      </c>
      <c r="K25" s="764">
        <v>239.75385637342899</v>
      </c>
      <c r="L25" s="458"/>
      <c r="M25" s="506"/>
      <c r="N25" s="406"/>
      <c r="AD25" s="748" t="str">
        <f t="shared" si="1"/>
        <v>Viseu</v>
      </c>
      <c r="AE25" s="752">
        <f t="shared" si="2"/>
        <v>247.06230542452801</v>
      </c>
      <c r="AF25" s="752">
        <f t="shared" si="3"/>
        <v>257.14</v>
      </c>
      <c r="AG25" s="752">
        <f t="shared" si="4"/>
        <v>114.17375204359701</v>
      </c>
      <c r="AH25" s="752">
        <f t="shared" si="0"/>
        <v>113.137431281837</v>
      </c>
      <c r="AI25" s="751"/>
      <c r="AJ25" s="751"/>
      <c r="AK25" s="751"/>
      <c r="AL25" s="751"/>
      <c r="AM25" s="748" t="str">
        <f t="shared" si="5"/>
        <v>Viseu</v>
      </c>
      <c r="AN25" s="753">
        <f t="shared" si="6"/>
        <v>247.06230542452801</v>
      </c>
      <c r="AO25" s="753">
        <f t="shared" si="6"/>
        <v>257.14</v>
      </c>
    </row>
    <row r="26" spans="1:41" x14ac:dyDescent="0.2">
      <c r="A26" s="406"/>
      <c r="B26" s="469"/>
      <c r="C26" s="95" t="s">
        <v>77</v>
      </c>
      <c r="D26" s="414"/>
      <c r="E26" s="334">
        <v>3445</v>
      </c>
      <c r="F26" s="334">
        <v>3437</v>
      </c>
      <c r="G26" s="334">
        <v>3448</v>
      </c>
      <c r="H26" s="334">
        <v>3454</v>
      </c>
      <c r="I26" s="334">
        <v>3427</v>
      </c>
      <c r="J26" s="334">
        <v>3395</v>
      </c>
      <c r="K26" s="764">
        <v>247.06230542452801</v>
      </c>
      <c r="L26" s="458"/>
      <c r="M26" s="506"/>
      <c r="N26" s="406"/>
      <c r="AD26" s="748" t="str">
        <f t="shared" si="1"/>
        <v>Açores</v>
      </c>
      <c r="AE26" s="752">
        <f t="shared" si="2"/>
        <v>275.51445734002499</v>
      </c>
      <c r="AF26" s="752">
        <f t="shared" si="3"/>
        <v>257.14</v>
      </c>
      <c r="AG26" s="752">
        <f t="shared" si="4"/>
        <v>82.706223163841798</v>
      </c>
      <c r="AH26" s="752">
        <f t="shared" si="0"/>
        <v>113.137431281837</v>
      </c>
      <c r="AI26" s="751"/>
      <c r="AJ26" s="751"/>
      <c r="AK26" s="751"/>
      <c r="AL26" s="751"/>
      <c r="AM26" s="748" t="str">
        <f t="shared" si="5"/>
        <v>Açores</v>
      </c>
      <c r="AN26" s="753">
        <f t="shared" si="6"/>
        <v>275.51445734002499</v>
      </c>
      <c r="AO26" s="753">
        <f t="shared" si="6"/>
        <v>257.14</v>
      </c>
    </row>
    <row r="27" spans="1:41" x14ac:dyDescent="0.2">
      <c r="A27" s="406"/>
      <c r="B27" s="469"/>
      <c r="C27" s="95" t="s">
        <v>130</v>
      </c>
      <c r="D27" s="414"/>
      <c r="E27" s="334">
        <v>6269</v>
      </c>
      <c r="F27" s="334">
        <v>6249</v>
      </c>
      <c r="G27" s="334">
        <v>6197</v>
      </c>
      <c r="H27" s="334">
        <v>6270</v>
      </c>
      <c r="I27" s="334">
        <v>6336</v>
      </c>
      <c r="J27" s="334">
        <v>6376</v>
      </c>
      <c r="K27" s="764">
        <v>275.51445734002499</v>
      </c>
      <c r="L27" s="458"/>
      <c r="M27" s="506"/>
      <c r="N27" s="406"/>
      <c r="AD27" s="748" t="str">
        <f>+C28</f>
        <v>Madeira</v>
      </c>
      <c r="AE27" s="752">
        <f>+K28</f>
        <v>260.864071232877</v>
      </c>
      <c r="AF27" s="752">
        <f t="shared" si="3"/>
        <v>257.14</v>
      </c>
      <c r="AG27" s="752">
        <f>+K65</f>
        <v>109.568913693901</v>
      </c>
      <c r="AH27" s="752">
        <f t="shared" si="0"/>
        <v>113.137431281837</v>
      </c>
      <c r="AI27" s="751"/>
      <c r="AJ27" s="751"/>
      <c r="AK27" s="751"/>
      <c r="AL27" s="751"/>
      <c r="AM27" s="748" t="str">
        <f t="shared" si="5"/>
        <v>Madeira</v>
      </c>
      <c r="AN27" s="753">
        <f t="shared" si="6"/>
        <v>260.864071232877</v>
      </c>
      <c r="AO27" s="753">
        <f t="shared" si="6"/>
        <v>257.14</v>
      </c>
    </row>
    <row r="28" spans="1:41" x14ac:dyDescent="0.2">
      <c r="A28" s="406"/>
      <c r="B28" s="469"/>
      <c r="C28" s="95" t="s">
        <v>131</v>
      </c>
      <c r="D28" s="414"/>
      <c r="E28" s="334">
        <v>1839</v>
      </c>
      <c r="F28" s="334">
        <v>1869</v>
      </c>
      <c r="G28" s="334">
        <v>1855</v>
      </c>
      <c r="H28" s="334">
        <v>1859</v>
      </c>
      <c r="I28" s="334">
        <v>1788</v>
      </c>
      <c r="J28" s="334">
        <v>1828</v>
      </c>
      <c r="K28" s="764">
        <v>260.864071232877</v>
      </c>
      <c r="L28" s="458"/>
      <c r="M28" s="506"/>
      <c r="N28" s="406"/>
      <c r="AD28" s="692"/>
      <c r="AE28" s="738"/>
      <c r="AG28" s="738"/>
    </row>
    <row r="29" spans="1:41" ht="3.75" customHeight="1" x14ac:dyDescent="0.2">
      <c r="A29" s="406"/>
      <c r="B29" s="469"/>
      <c r="C29" s="95"/>
      <c r="D29" s="414"/>
      <c r="E29" s="334"/>
      <c r="F29" s="334"/>
      <c r="G29" s="334"/>
      <c r="H29" s="334"/>
      <c r="I29" s="334"/>
      <c r="J29" s="334"/>
      <c r="K29" s="335"/>
      <c r="L29" s="458"/>
      <c r="M29" s="506"/>
      <c r="N29" s="406"/>
      <c r="AD29" s="692"/>
      <c r="AE29" s="738"/>
      <c r="AG29" s="738"/>
    </row>
    <row r="30" spans="1:41" ht="15.75" customHeight="1" x14ac:dyDescent="0.2">
      <c r="A30" s="406"/>
      <c r="B30" s="469"/>
      <c r="C30" s="740"/>
      <c r="D30" s="780" t="s">
        <v>385</v>
      </c>
      <c r="E30" s="740"/>
      <c r="F30" s="740"/>
      <c r="G30" s="1743" t="s">
        <v>599</v>
      </c>
      <c r="H30" s="1743"/>
      <c r="I30" s="1743"/>
      <c r="J30" s="1743"/>
      <c r="K30" s="742"/>
      <c r="L30" s="742"/>
      <c r="M30" s="743"/>
      <c r="N30" s="406"/>
      <c r="AD30" s="692"/>
      <c r="AE30" s="738"/>
      <c r="AG30" s="738"/>
    </row>
    <row r="31" spans="1:41" x14ac:dyDescent="0.2">
      <c r="A31" s="406"/>
      <c r="B31" s="739"/>
      <c r="C31" s="740"/>
      <c r="D31" s="740"/>
      <c r="E31" s="740"/>
      <c r="F31" s="740"/>
      <c r="G31" s="740"/>
      <c r="H31" s="740"/>
      <c r="I31" s="741"/>
      <c r="J31" s="741"/>
      <c r="K31" s="742"/>
      <c r="L31" s="742"/>
      <c r="M31" s="743"/>
      <c r="N31" s="406"/>
    </row>
    <row r="32" spans="1:41" ht="12" customHeight="1" x14ac:dyDescent="0.2">
      <c r="A32" s="406"/>
      <c r="B32" s="469"/>
      <c r="C32" s="740"/>
      <c r="D32" s="740"/>
      <c r="E32" s="740"/>
      <c r="F32" s="740"/>
      <c r="G32" s="740"/>
      <c r="H32" s="740"/>
      <c r="I32" s="741"/>
      <c r="J32" s="741"/>
      <c r="K32" s="742"/>
      <c r="L32" s="742"/>
      <c r="M32" s="743"/>
      <c r="N32" s="406"/>
    </row>
    <row r="33" spans="1:41" ht="12" customHeight="1" x14ac:dyDescent="0.2">
      <c r="A33" s="406"/>
      <c r="B33" s="469"/>
      <c r="C33" s="740"/>
      <c r="D33" s="740"/>
      <c r="E33" s="740"/>
      <c r="F33" s="740"/>
      <c r="G33" s="740"/>
      <c r="H33" s="740"/>
      <c r="I33" s="741"/>
      <c r="J33" s="741"/>
      <c r="K33" s="742"/>
      <c r="L33" s="742"/>
      <c r="M33" s="743"/>
      <c r="N33" s="406"/>
    </row>
    <row r="34" spans="1:41" ht="12" customHeight="1" x14ac:dyDescent="0.2">
      <c r="A34" s="406"/>
      <c r="B34" s="469"/>
      <c r="C34" s="740"/>
      <c r="D34" s="740"/>
      <c r="E34" s="740"/>
      <c r="F34" s="740"/>
      <c r="G34" s="740"/>
      <c r="H34" s="740"/>
      <c r="I34" s="741"/>
      <c r="J34" s="741"/>
      <c r="K34" s="742"/>
      <c r="L34" s="742"/>
      <c r="M34" s="743"/>
      <c r="N34" s="406"/>
    </row>
    <row r="35" spans="1:41" ht="12" customHeight="1" x14ac:dyDescent="0.2">
      <c r="A35" s="406"/>
      <c r="B35" s="469"/>
      <c r="C35" s="740"/>
      <c r="D35" s="740"/>
      <c r="E35" s="740"/>
      <c r="F35" s="740"/>
      <c r="G35" s="740"/>
      <c r="H35" s="740"/>
      <c r="I35" s="741"/>
      <c r="J35" s="741"/>
      <c r="K35" s="742"/>
      <c r="L35" s="742"/>
      <c r="M35" s="743"/>
      <c r="N35" s="406"/>
    </row>
    <row r="36" spans="1:41" ht="27" customHeight="1" x14ac:dyDescent="0.2">
      <c r="A36" s="406"/>
      <c r="B36" s="469"/>
      <c r="C36" s="740"/>
      <c r="D36" s="740"/>
      <c r="E36" s="740"/>
      <c r="F36" s="740"/>
      <c r="G36" s="740"/>
      <c r="H36" s="740"/>
      <c r="I36" s="741"/>
      <c r="J36" s="741"/>
      <c r="K36" s="742"/>
      <c r="L36" s="742"/>
      <c r="M36" s="743"/>
      <c r="N36" s="406"/>
      <c r="AK36" s="433"/>
      <c r="AL36" s="433"/>
      <c r="AM36" s="433"/>
      <c r="AN36" s="433"/>
      <c r="AO36" s="433"/>
    </row>
    <row r="37" spans="1:41" ht="12" customHeight="1" x14ac:dyDescent="0.2">
      <c r="A37" s="406"/>
      <c r="B37" s="469"/>
      <c r="C37" s="740"/>
      <c r="D37" s="740"/>
      <c r="E37" s="740"/>
      <c r="F37" s="740"/>
      <c r="G37" s="740"/>
      <c r="H37" s="740"/>
      <c r="I37" s="741"/>
      <c r="J37" s="741"/>
      <c r="K37" s="742"/>
      <c r="L37" s="742"/>
      <c r="M37" s="743"/>
      <c r="N37" s="406"/>
      <c r="AK37" s="433"/>
      <c r="AL37" s="433"/>
      <c r="AM37" s="433"/>
      <c r="AN37" s="433"/>
      <c r="AO37" s="433"/>
    </row>
    <row r="38" spans="1:41" ht="12" customHeight="1" x14ac:dyDescent="0.2">
      <c r="A38" s="406"/>
      <c r="B38" s="469"/>
      <c r="C38" s="740"/>
      <c r="D38" s="740"/>
      <c r="E38" s="740"/>
      <c r="F38" s="740"/>
      <c r="G38" s="740"/>
      <c r="H38" s="740"/>
      <c r="I38" s="741"/>
      <c r="J38" s="741"/>
      <c r="K38" s="742"/>
      <c r="L38" s="742"/>
      <c r="M38" s="743"/>
      <c r="N38" s="406"/>
      <c r="AK38" s="433"/>
      <c r="AL38" s="433"/>
      <c r="AM38" s="433"/>
      <c r="AN38" s="433"/>
      <c r="AO38" s="433"/>
    </row>
    <row r="39" spans="1:41" ht="12" customHeight="1" x14ac:dyDescent="0.2">
      <c r="A39" s="406"/>
      <c r="B39" s="469"/>
      <c r="C39" s="744"/>
      <c r="D39" s="744"/>
      <c r="E39" s="744"/>
      <c r="F39" s="744"/>
      <c r="G39" s="744"/>
      <c r="H39" s="744"/>
      <c r="I39" s="744"/>
      <c r="J39" s="744"/>
      <c r="K39" s="745"/>
      <c r="L39" s="746"/>
      <c r="M39" s="747"/>
      <c r="N39" s="406"/>
      <c r="AK39" s="433"/>
      <c r="AL39" s="433"/>
      <c r="AM39" s="433"/>
      <c r="AN39" s="433"/>
      <c r="AO39" s="433"/>
    </row>
    <row r="40" spans="1:41" ht="3" customHeight="1" thickBot="1" x14ac:dyDescent="0.25">
      <c r="A40" s="406"/>
      <c r="B40" s="469"/>
      <c r="C40" s="458"/>
      <c r="D40" s="458"/>
      <c r="E40" s="458"/>
      <c r="F40" s="458"/>
      <c r="G40" s="458"/>
      <c r="H40" s="458"/>
      <c r="I40" s="458"/>
      <c r="J40" s="458"/>
      <c r="K40" s="693"/>
      <c r="L40" s="472"/>
      <c r="M40" s="526"/>
      <c r="N40" s="406"/>
      <c r="AK40" s="433"/>
      <c r="AL40" s="433"/>
      <c r="AM40" s="433"/>
      <c r="AN40" s="433"/>
      <c r="AO40" s="433"/>
    </row>
    <row r="41" spans="1:41" ht="13.5" customHeight="1" thickBot="1" x14ac:dyDescent="0.25">
      <c r="A41" s="406"/>
      <c r="B41" s="469"/>
      <c r="C41" s="1738" t="s">
        <v>311</v>
      </c>
      <c r="D41" s="1739"/>
      <c r="E41" s="1739"/>
      <c r="F41" s="1739"/>
      <c r="G41" s="1739"/>
      <c r="H41" s="1739"/>
      <c r="I41" s="1739"/>
      <c r="J41" s="1739"/>
      <c r="K41" s="1739"/>
      <c r="L41" s="1740"/>
      <c r="M41" s="526"/>
      <c r="N41" s="406"/>
      <c r="AK41" s="433"/>
      <c r="AL41" s="433"/>
      <c r="AM41" s="433"/>
      <c r="AN41" s="433"/>
      <c r="AO41" s="433"/>
    </row>
    <row r="42" spans="1:41" s="406" customFormat="1" ht="6.75" customHeight="1" x14ac:dyDescent="0.2">
      <c r="B42" s="469"/>
      <c r="C42" s="1631" t="s">
        <v>133</v>
      </c>
      <c r="D42" s="1631"/>
      <c r="E42" s="694"/>
      <c r="F42" s="694"/>
      <c r="G42" s="694"/>
      <c r="H42" s="694"/>
      <c r="I42" s="694"/>
      <c r="J42" s="694"/>
      <c r="K42" s="695"/>
      <c r="L42" s="695"/>
      <c r="M42" s="526"/>
      <c r="O42" s="411"/>
      <c r="P42" s="411"/>
      <c r="Q42" s="411"/>
      <c r="R42" s="411"/>
      <c r="S42" s="411"/>
      <c r="T42" s="411"/>
      <c r="U42" s="411"/>
      <c r="V42" s="411"/>
      <c r="W42" s="411"/>
      <c r="X42" s="411"/>
      <c r="Y42" s="411"/>
      <c r="Z42" s="411"/>
      <c r="AA42" s="411"/>
      <c r="AB42" s="411"/>
      <c r="AC42" s="411"/>
      <c r="AD42" s="411"/>
      <c r="AE42" s="411"/>
      <c r="AF42" s="411"/>
      <c r="AG42" s="411"/>
      <c r="AH42" s="411"/>
      <c r="AI42" s="411"/>
      <c r="AJ42" s="411"/>
      <c r="AK42" s="433"/>
      <c r="AL42" s="433"/>
      <c r="AM42" s="433"/>
      <c r="AN42" s="433"/>
      <c r="AO42" s="433"/>
    </row>
    <row r="43" spans="1:41" ht="10.5" customHeight="1" x14ac:dyDescent="0.2">
      <c r="A43" s="406"/>
      <c r="B43" s="469"/>
      <c r="C43" s="1631"/>
      <c r="D43" s="1631"/>
      <c r="E43" s="1746">
        <v>2016</v>
      </c>
      <c r="F43" s="1746"/>
      <c r="G43" s="1746"/>
      <c r="H43" s="1746"/>
      <c r="I43" s="1747">
        <v>2017</v>
      </c>
      <c r="J43" s="1746"/>
      <c r="K43" s="1741" t="str">
        <f xml:space="preserve"> CONCATENATE("valor médio de ",J7,I6)</f>
        <v>valor médio de fev.2017</v>
      </c>
      <c r="L43" s="424"/>
      <c r="M43" s="416"/>
      <c r="N43" s="406"/>
      <c r="AK43" s="433"/>
      <c r="AL43" s="433"/>
      <c r="AM43" s="433"/>
      <c r="AN43" s="433"/>
      <c r="AO43" s="433"/>
    </row>
    <row r="44" spans="1:41" ht="15" customHeight="1" x14ac:dyDescent="0.2">
      <c r="A44" s="406"/>
      <c r="B44" s="469"/>
      <c r="C44" s="421"/>
      <c r="D44" s="421"/>
      <c r="E44" s="759" t="str">
        <f t="shared" ref="E44:J44" si="7">+E7</f>
        <v>set.</v>
      </c>
      <c r="F44" s="759" t="str">
        <f t="shared" si="7"/>
        <v>out.</v>
      </c>
      <c r="G44" s="759" t="str">
        <f t="shared" si="7"/>
        <v>nov.</v>
      </c>
      <c r="H44" s="759" t="str">
        <f t="shared" si="7"/>
        <v>dez.</v>
      </c>
      <c r="I44" s="759" t="str">
        <f t="shared" si="7"/>
        <v>jan.</v>
      </c>
      <c r="J44" s="759" t="str">
        <f t="shared" si="7"/>
        <v>fev.</v>
      </c>
      <c r="K44" s="1742" t="e">
        <f xml:space="preserve"> CONCATENATE("valor médio de ",#REF!,#REF!)</f>
        <v>#REF!</v>
      </c>
      <c r="L44" s="424"/>
      <c r="M44" s="526"/>
      <c r="N44" s="406"/>
      <c r="AK44" s="433"/>
      <c r="AL44" s="433"/>
      <c r="AM44" s="433"/>
      <c r="AN44" s="433"/>
      <c r="AO44" s="433"/>
    </row>
    <row r="45" spans="1:41" s="429" customFormat="1" ht="13.5" customHeight="1" x14ac:dyDescent="0.2">
      <c r="A45" s="426"/>
      <c r="B45" s="696"/>
      <c r="C45" s="684" t="s">
        <v>68</v>
      </c>
      <c r="D45" s="493"/>
      <c r="E45" s="382">
        <v>215040</v>
      </c>
      <c r="F45" s="382">
        <v>212532</v>
      </c>
      <c r="G45" s="382">
        <v>213433</v>
      </c>
      <c r="H45" s="382">
        <v>215547</v>
      </c>
      <c r="I45" s="382">
        <v>213622</v>
      </c>
      <c r="J45" s="382">
        <v>214310</v>
      </c>
      <c r="K45" s="781">
        <v>113.137431281837</v>
      </c>
      <c r="L45" s="337"/>
      <c r="M45" s="697"/>
      <c r="N45" s="426"/>
      <c r="O45" s="797"/>
      <c r="P45" s="796"/>
      <c r="Q45" s="797"/>
      <c r="R45" s="797"/>
      <c r="S45" s="411"/>
      <c r="T45" s="411"/>
      <c r="U45" s="411"/>
      <c r="V45" s="411"/>
      <c r="W45" s="411"/>
      <c r="X45" s="411"/>
      <c r="Y45" s="411"/>
      <c r="Z45" s="411"/>
      <c r="AA45" s="411"/>
      <c r="AB45" s="411"/>
      <c r="AC45" s="411"/>
      <c r="AD45" s="411"/>
      <c r="AE45" s="411"/>
      <c r="AF45" s="411"/>
      <c r="AG45" s="411"/>
      <c r="AH45" s="411"/>
      <c r="AI45" s="411"/>
      <c r="AJ45" s="411"/>
      <c r="AK45" s="433"/>
      <c r="AL45" s="433"/>
      <c r="AM45" s="433"/>
      <c r="AN45" s="760"/>
      <c r="AO45" s="760"/>
    </row>
    <row r="46" spans="1:41" ht="15" customHeight="1" x14ac:dyDescent="0.2">
      <c r="A46" s="406"/>
      <c r="B46" s="469"/>
      <c r="C46" s="95" t="s">
        <v>62</v>
      </c>
      <c r="D46" s="414"/>
      <c r="E46" s="334">
        <v>10990</v>
      </c>
      <c r="F46" s="334">
        <v>10926</v>
      </c>
      <c r="G46" s="334">
        <v>10828</v>
      </c>
      <c r="H46" s="334">
        <v>10795</v>
      </c>
      <c r="I46" s="334">
        <v>10662</v>
      </c>
      <c r="J46" s="334">
        <v>10723</v>
      </c>
      <c r="K46" s="765">
        <v>120.432988761958</v>
      </c>
      <c r="L46" s="337"/>
      <c r="M46" s="526"/>
      <c r="N46" s="406"/>
      <c r="AK46" s="433"/>
      <c r="AL46" s="433"/>
      <c r="AM46" s="433"/>
      <c r="AN46" s="433"/>
      <c r="AO46" s="433"/>
    </row>
    <row r="47" spans="1:41" ht="11.65" customHeight="1" x14ac:dyDescent="0.2">
      <c r="A47" s="406"/>
      <c r="B47" s="469"/>
      <c r="C47" s="95" t="s">
        <v>55</v>
      </c>
      <c r="D47" s="414"/>
      <c r="E47" s="334">
        <v>4783</v>
      </c>
      <c r="F47" s="334">
        <v>4677</v>
      </c>
      <c r="G47" s="334">
        <v>4716</v>
      </c>
      <c r="H47" s="334">
        <v>4748</v>
      </c>
      <c r="I47" s="334">
        <v>4761</v>
      </c>
      <c r="J47" s="334">
        <v>4750</v>
      </c>
      <c r="K47" s="765">
        <v>112.089155978486</v>
      </c>
      <c r="L47" s="337"/>
      <c r="M47" s="526"/>
      <c r="N47" s="406"/>
      <c r="AK47" s="433"/>
      <c r="AL47" s="433"/>
      <c r="AM47" s="433"/>
      <c r="AN47" s="433"/>
      <c r="AO47" s="433"/>
    </row>
    <row r="48" spans="1:41" ht="11.65" customHeight="1" x14ac:dyDescent="0.2">
      <c r="A48" s="406"/>
      <c r="B48" s="469"/>
      <c r="C48" s="95" t="s">
        <v>64</v>
      </c>
      <c r="D48" s="414"/>
      <c r="E48" s="334">
        <v>6459</v>
      </c>
      <c r="F48" s="334">
        <v>6247</v>
      </c>
      <c r="G48" s="334">
        <v>6278</v>
      </c>
      <c r="H48" s="334">
        <v>6352</v>
      </c>
      <c r="I48" s="334">
        <v>6133</v>
      </c>
      <c r="J48" s="334">
        <v>6146</v>
      </c>
      <c r="K48" s="765">
        <v>117.991604417019</v>
      </c>
      <c r="L48" s="337"/>
      <c r="M48" s="526"/>
      <c r="N48" s="406"/>
      <c r="AK48" s="433"/>
      <c r="AL48" s="433"/>
      <c r="AM48" s="433"/>
      <c r="AN48" s="433"/>
      <c r="AO48" s="433"/>
    </row>
    <row r="49" spans="1:41" ht="11.65" customHeight="1" x14ac:dyDescent="0.2">
      <c r="A49" s="406"/>
      <c r="B49" s="469"/>
      <c r="C49" s="95" t="s">
        <v>66</v>
      </c>
      <c r="D49" s="414"/>
      <c r="E49" s="334">
        <v>1931</v>
      </c>
      <c r="F49" s="334">
        <v>1953</v>
      </c>
      <c r="G49" s="334">
        <v>1985</v>
      </c>
      <c r="H49" s="334">
        <v>2036</v>
      </c>
      <c r="I49" s="334">
        <v>2073</v>
      </c>
      <c r="J49" s="334">
        <v>2057</v>
      </c>
      <c r="K49" s="765">
        <v>118.37354651162801</v>
      </c>
      <c r="L49" s="698"/>
      <c r="M49" s="406"/>
      <c r="N49" s="406"/>
      <c r="AK49" s="433"/>
      <c r="AL49" s="433"/>
      <c r="AM49" s="433"/>
      <c r="AN49" s="433"/>
      <c r="AO49" s="433"/>
    </row>
    <row r="50" spans="1:41" ht="11.65" customHeight="1" x14ac:dyDescent="0.2">
      <c r="A50" s="406"/>
      <c r="B50" s="469"/>
      <c r="C50" s="95" t="s">
        <v>75</v>
      </c>
      <c r="D50" s="414"/>
      <c r="E50" s="334">
        <v>3473</v>
      </c>
      <c r="F50" s="334">
        <v>3314</v>
      </c>
      <c r="G50" s="334">
        <v>3359</v>
      </c>
      <c r="H50" s="334">
        <v>3420</v>
      </c>
      <c r="I50" s="334">
        <v>3363</v>
      </c>
      <c r="J50" s="334">
        <v>3442</v>
      </c>
      <c r="K50" s="765">
        <v>113.60528029445101</v>
      </c>
      <c r="L50" s="698"/>
      <c r="M50" s="406"/>
      <c r="N50" s="406"/>
      <c r="AK50" s="433"/>
      <c r="AL50" s="433"/>
      <c r="AM50" s="433"/>
      <c r="AN50" s="433"/>
      <c r="AO50" s="433"/>
    </row>
    <row r="51" spans="1:41" ht="11.65" customHeight="1" x14ac:dyDescent="0.2">
      <c r="A51" s="406"/>
      <c r="B51" s="469"/>
      <c r="C51" s="95" t="s">
        <v>61</v>
      </c>
      <c r="D51" s="414"/>
      <c r="E51" s="334">
        <v>6360</v>
      </c>
      <c r="F51" s="334">
        <v>6432</v>
      </c>
      <c r="G51" s="334">
        <v>6341</v>
      </c>
      <c r="H51" s="334">
        <v>6459</v>
      </c>
      <c r="I51" s="334">
        <v>6434</v>
      </c>
      <c r="J51" s="334">
        <v>6482</v>
      </c>
      <c r="K51" s="765">
        <v>123.577897709924</v>
      </c>
      <c r="L51" s="698"/>
      <c r="M51" s="406"/>
      <c r="N51" s="406"/>
      <c r="AK51" s="433"/>
      <c r="AL51" s="433"/>
      <c r="AM51" s="433"/>
      <c r="AN51" s="433"/>
      <c r="AO51" s="433"/>
    </row>
    <row r="52" spans="1:41" ht="11.65" customHeight="1" x14ac:dyDescent="0.2">
      <c r="A52" s="406"/>
      <c r="B52" s="469"/>
      <c r="C52" s="95" t="s">
        <v>56</v>
      </c>
      <c r="D52" s="414"/>
      <c r="E52" s="334">
        <v>3663</v>
      </c>
      <c r="F52" s="334">
        <v>3721</v>
      </c>
      <c r="G52" s="334">
        <v>3724</v>
      </c>
      <c r="H52" s="334">
        <v>3805</v>
      </c>
      <c r="I52" s="334">
        <v>3746</v>
      </c>
      <c r="J52" s="334">
        <v>3754</v>
      </c>
      <c r="K52" s="765">
        <v>109.78300130719001</v>
      </c>
      <c r="L52" s="698"/>
      <c r="M52" s="406"/>
      <c r="N52" s="406"/>
    </row>
    <row r="53" spans="1:41" ht="11.65" customHeight="1" x14ac:dyDescent="0.2">
      <c r="A53" s="406"/>
      <c r="B53" s="469"/>
      <c r="C53" s="95" t="s">
        <v>74</v>
      </c>
      <c r="D53" s="414"/>
      <c r="E53" s="334">
        <v>5929</v>
      </c>
      <c r="F53" s="334">
        <v>5858</v>
      </c>
      <c r="G53" s="334">
        <v>5925</v>
      </c>
      <c r="H53" s="334">
        <v>5911</v>
      </c>
      <c r="I53" s="334">
        <v>5965</v>
      </c>
      <c r="J53" s="334">
        <v>6124</v>
      </c>
      <c r="K53" s="765">
        <v>118.673673602081</v>
      </c>
      <c r="L53" s="698"/>
      <c r="M53" s="406"/>
      <c r="N53" s="406"/>
    </row>
    <row r="54" spans="1:41" ht="11.65" customHeight="1" x14ac:dyDescent="0.2">
      <c r="A54" s="406"/>
      <c r="B54" s="469"/>
      <c r="C54" s="95" t="s">
        <v>76</v>
      </c>
      <c r="D54" s="414"/>
      <c r="E54" s="334">
        <v>3088</v>
      </c>
      <c r="F54" s="334">
        <v>2941</v>
      </c>
      <c r="G54" s="334">
        <v>3011</v>
      </c>
      <c r="H54" s="334">
        <v>3082</v>
      </c>
      <c r="I54" s="334">
        <v>3038</v>
      </c>
      <c r="J54" s="334">
        <v>2981</v>
      </c>
      <c r="K54" s="765">
        <v>110.188174166397</v>
      </c>
      <c r="L54" s="698"/>
      <c r="M54" s="406"/>
      <c r="N54" s="406"/>
    </row>
    <row r="55" spans="1:41" ht="11.65" customHeight="1" x14ac:dyDescent="0.2">
      <c r="A55" s="406"/>
      <c r="B55" s="469"/>
      <c r="C55" s="95" t="s">
        <v>60</v>
      </c>
      <c r="D55" s="414"/>
      <c r="E55" s="334">
        <v>4120</v>
      </c>
      <c r="F55" s="334">
        <v>3999</v>
      </c>
      <c r="G55" s="334">
        <v>3986</v>
      </c>
      <c r="H55" s="334">
        <v>4101</v>
      </c>
      <c r="I55" s="334">
        <v>4094</v>
      </c>
      <c r="J55" s="334">
        <v>4113</v>
      </c>
      <c r="K55" s="765">
        <v>118.956998313659</v>
      </c>
      <c r="L55" s="698"/>
      <c r="M55" s="406"/>
      <c r="N55" s="406"/>
    </row>
    <row r="56" spans="1:41" ht="11.65" customHeight="1" x14ac:dyDescent="0.2">
      <c r="A56" s="406"/>
      <c r="B56" s="469"/>
      <c r="C56" s="95" t="s">
        <v>59</v>
      </c>
      <c r="D56" s="414"/>
      <c r="E56" s="334">
        <v>36540</v>
      </c>
      <c r="F56" s="334">
        <v>35957</v>
      </c>
      <c r="G56" s="334">
        <v>36095</v>
      </c>
      <c r="H56" s="334">
        <v>36488</v>
      </c>
      <c r="I56" s="334">
        <v>36175</v>
      </c>
      <c r="J56" s="334">
        <v>35714</v>
      </c>
      <c r="K56" s="765">
        <v>116.842523333426</v>
      </c>
      <c r="L56" s="698"/>
      <c r="M56" s="406"/>
      <c r="N56" s="406"/>
    </row>
    <row r="57" spans="1:41" ht="11.65" customHeight="1" x14ac:dyDescent="0.2">
      <c r="A57" s="406"/>
      <c r="B57" s="469"/>
      <c r="C57" s="95" t="s">
        <v>57</v>
      </c>
      <c r="D57" s="414"/>
      <c r="E57" s="334">
        <v>3286</v>
      </c>
      <c r="F57" s="334">
        <v>3223</v>
      </c>
      <c r="G57" s="334">
        <v>3303</v>
      </c>
      <c r="H57" s="334">
        <v>3423</v>
      </c>
      <c r="I57" s="334">
        <v>3359</v>
      </c>
      <c r="J57" s="334">
        <v>3341</v>
      </c>
      <c r="K57" s="765">
        <v>115.04989352262599</v>
      </c>
      <c r="L57" s="698"/>
      <c r="M57" s="406"/>
      <c r="N57" s="406"/>
    </row>
    <row r="58" spans="1:41" ht="11.65" customHeight="1" x14ac:dyDescent="0.2">
      <c r="A58" s="406"/>
      <c r="B58" s="469"/>
      <c r="C58" s="95" t="s">
        <v>63</v>
      </c>
      <c r="D58" s="414"/>
      <c r="E58" s="334">
        <v>62600</v>
      </c>
      <c r="F58" s="334">
        <v>61836</v>
      </c>
      <c r="G58" s="334">
        <v>62042</v>
      </c>
      <c r="H58" s="334">
        <v>62394</v>
      </c>
      <c r="I58" s="334">
        <v>61417</v>
      </c>
      <c r="J58" s="334">
        <v>61834</v>
      </c>
      <c r="K58" s="765">
        <v>114.429101054638</v>
      </c>
      <c r="L58" s="698"/>
      <c r="M58" s="406"/>
      <c r="N58" s="406"/>
    </row>
    <row r="59" spans="1:41" ht="11.65" customHeight="1" x14ac:dyDescent="0.2">
      <c r="A59" s="406"/>
      <c r="B59" s="469"/>
      <c r="C59" s="95" t="s">
        <v>79</v>
      </c>
      <c r="D59" s="414"/>
      <c r="E59" s="334">
        <v>5477</v>
      </c>
      <c r="F59" s="334">
        <v>5506</v>
      </c>
      <c r="G59" s="334">
        <v>5703</v>
      </c>
      <c r="H59" s="334">
        <v>5810</v>
      </c>
      <c r="I59" s="334">
        <v>5833</v>
      </c>
      <c r="J59" s="334">
        <v>5852</v>
      </c>
      <c r="K59" s="765">
        <v>114.58812763802101</v>
      </c>
      <c r="L59" s="698"/>
      <c r="M59" s="406"/>
      <c r="N59" s="406"/>
    </row>
    <row r="60" spans="1:41" ht="11.65" customHeight="1" x14ac:dyDescent="0.2">
      <c r="A60" s="406"/>
      <c r="B60" s="469"/>
      <c r="C60" s="95" t="s">
        <v>58</v>
      </c>
      <c r="D60" s="414"/>
      <c r="E60" s="334">
        <v>18610</v>
      </c>
      <c r="F60" s="334">
        <v>18303</v>
      </c>
      <c r="G60" s="334">
        <v>18334</v>
      </c>
      <c r="H60" s="334">
        <v>18531</v>
      </c>
      <c r="I60" s="334">
        <v>18427</v>
      </c>
      <c r="J60" s="334">
        <v>18624</v>
      </c>
      <c r="K60" s="765">
        <v>121.461139490242</v>
      </c>
      <c r="L60" s="698"/>
      <c r="M60" s="406"/>
      <c r="N60" s="406"/>
    </row>
    <row r="61" spans="1:41" ht="11.65" customHeight="1" x14ac:dyDescent="0.2">
      <c r="A61" s="406"/>
      <c r="B61" s="469"/>
      <c r="C61" s="95" t="s">
        <v>65</v>
      </c>
      <c r="D61" s="414"/>
      <c r="E61" s="334">
        <v>2295</v>
      </c>
      <c r="F61" s="334">
        <v>2287</v>
      </c>
      <c r="G61" s="334">
        <v>2318</v>
      </c>
      <c r="H61" s="334">
        <v>2355</v>
      </c>
      <c r="I61" s="334">
        <v>2374</v>
      </c>
      <c r="J61" s="334">
        <v>2366</v>
      </c>
      <c r="K61" s="765">
        <v>118.435732217573</v>
      </c>
      <c r="L61" s="698"/>
      <c r="M61" s="406"/>
      <c r="N61" s="406"/>
    </row>
    <row r="62" spans="1:41" ht="11.65" customHeight="1" x14ac:dyDescent="0.2">
      <c r="A62" s="406"/>
      <c r="B62" s="469"/>
      <c r="C62" s="95" t="s">
        <v>67</v>
      </c>
      <c r="D62" s="414"/>
      <c r="E62" s="334">
        <v>5431</v>
      </c>
      <c r="F62" s="334">
        <v>5347</v>
      </c>
      <c r="G62" s="334">
        <v>5401</v>
      </c>
      <c r="H62" s="334">
        <v>5473</v>
      </c>
      <c r="I62" s="334">
        <v>5519</v>
      </c>
      <c r="J62" s="334">
        <v>5544</v>
      </c>
      <c r="K62" s="765">
        <v>119.619220709423</v>
      </c>
      <c r="L62" s="698"/>
      <c r="M62" s="406"/>
      <c r="N62" s="406"/>
    </row>
    <row r="63" spans="1:41" ht="11.65" customHeight="1" x14ac:dyDescent="0.2">
      <c r="A63" s="406"/>
      <c r="B63" s="469"/>
      <c r="C63" s="95" t="s">
        <v>77</v>
      </c>
      <c r="D63" s="414"/>
      <c r="E63" s="334">
        <v>7431</v>
      </c>
      <c r="F63" s="334">
        <v>7396</v>
      </c>
      <c r="G63" s="334">
        <v>7464</v>
      </c>
      <c r="H63" s="334">
        <v>7431</v>
      </c>
      <c r="I63" s="334">
        <v>7364</v>
      </c>
      <c r="J63" s="334">
        <v>7316</v>
      </c>
      <c r="K63" s="765">
        <v>114.17375204359701</v>
      </c>
      <c r="L63" s="698"/>
      <c r="M63" s="406"/>
      <c r="N63" s="406"/>
    </row>
    <row r="64" spans="1:41" ht="11.25" customHeight="1" x14ac:dyDescent="0.2">
      <c r="A64" s="406"/>
      <c r="B64" s="469"/>
      <c r="C64" s="95" t="s">
        <v>130</v>
      </c>
      <c r="D64" s="414"/>
      <c r="E64" s="334">
        <v>18277</v>
      </c>
      <c r="F64" s="334">
        <v>18235</v>
      </c>
      <c r="G64" s="334">
        <v>18233</v>
      </c>
      <c r="H64" s="334">
        <v>18535</v>
      </c>
      <c r="I64" s="334">
        <v>18699</v>
      </c>
      <c r="J64" s="334">
        <v>18827</v>
      </c>
      <c r="K64" s="765">
        <v>82.706223163841798</v>
      </c>
      <c r="L64" s="698"/>
      <c r="M64" s="406"/>
      <c r="N64" s="406"/>
    </row>
    <row r="65" spans="1:15" ht="11.65" customHeight="1" x14ac:dyDescent="0.2">
      <c r="A65" s="406"/>
      <c r="B65" s="469"/>
      <c r="C65" s="95" t="s">
        <v>131</v>
      </c>
      <c r="D65" s="414"/>
      <c r="E65" s="334">
        <v>4297</v>
      </c>
      <c r="F65" s="334">
        <v>4374</v>
      </c>
      <c r="G65" s="334">
        <v>4387</v>
      </c>
      <c r="H65" s="334">
        <v>4398</v>
      </c>
      <c r="I65" s="334">
        <v>4186</v>
      </c>
      <c r="J65" s="334">
        <v>4320</v>
      </c>
      <c r="K65" s="765">
        <v>109.568913693901</v>
      </c>
      <c r="L65" s="698"/>
      <c r="M65" s="406"/>
      <c r="N65" s="406"/>
    </row>
    <row r="66" spans="1:15" s="701" customFormat="1" ht="7.5" customHeight="1" x14ac:dyDescent="0.15">
      <c r="A66" s="699"/>
      <c r="B66" s="700"/>
      <c r="C66" s="1744" t="s">
        <v>600</v>
      </c>
      <c r="D66" s="1744"/>
      <c r="E66" s="1744"/>
      <c r="F66" s="1744"/>
      <c r="G66" s="1744"/>
      <c r="H66" s="1744"/>
      <c r="I66" s="1744"/>
      <c r="J66" s="1744"/>
      <c r="K66" s="1745"/>
      <c r="L66" s="1745"/>
      <c r="M66" s="1745"/>
      <c r="N66" s="1745"/>
      <c r="O66" s="1745"/>
    </row>
    <row r="67" spans="1:15" ht="13.5" customHeight="1" x14ac:dyDescent="0.2">
      <c r="A67" s="406"/>
      <c r="B67" s="700"/>
      <c r="C67" s="474" t="s">
        <v>435</v>
      </c>
      <c r="D67" s="414"/>
      <c r="E67" s="702"/>
      <c r="F67" s="702"/>
      <c r="G67" s="702"/>
      <c r="H67" s="702"/>
      <c r="I67" s="449" t="s">
        <v>134</v>
      </c>
      <c r="J67" s="583"/>
      <c r="K67" s="583"/>
      <c r="L67" s="583"/>
      <c r="M67" s="526"/>
      <c r="N67" s="406"/>
    </row>
    <row r="68" spans="1:15" ht="9" customHeight="1" x14ac:dyDescent="0.2">
      <c r="A68" s="406"/>
      <c r="B68" s="703"/>
      <c r="C68" s="704" t="s">
        <v>242</v>
      </c>
      <c r="D68" s="414"/>
      <c r="E68" s="702"/>
      <c r="F68" s="702"/>
      <c r="G68" s="702"/>
      <c r="H68" s="702"/>
      <c r="I68" s="705"/>
      <c r="J68" s="583"/>
      <c r="K68" s="583"/>
      <c r="L68" s="583"/>
      <c r="M68" s="526"/>
      <c r="N68" s="406"/>
    </row>
    <row r="69" spans="1:15" ht="13.5" customHeight="1" x14ac:dyDescent="0.2">
      <c r="A69" s="406"/>
      <c r="B69" s="706">
        <v>18</v>
      </c>
      <c r="C69" s="1737">
        <v>42795</v>
      </c>
      <c r="D69" s="1737"/>
      <c r="E69" s="1737"/>
      <c r="F69" s="1737"/>
      <c r="G69" s="416"/>
      <c r="H69" s="416"/>
      <c r="I69" s="416"/>
      <c r="J69" s="416"/>
      <c r="K69" s="416"/>
      <c r="L69" s="416"/>
      <c r="M69" s="416"/>
      <c r="N69" s="416"/>
    </row>
  </sheetData>
  <mergeCells count="16">
    <mergeCell ref="L1:M1"/>
    <mergeCell ref="B2:D2"/>
    <mergeCell ref="C4:L4"/>
    <mergeCell ref="C5:D6"/>
    <mergeCell ref="K6:K7"/>
    <mergeCell ref="E6:H6"/>
    <mergeCell ref="I6:J6"/>
    <mergeCell ref="C69:F69"/>
    <mergeCell ref="C41:L41"/>
    <mergeCell ref="C42:D43"/>
    <mergeCell ref="K43:K44"/>
    <mergeCell ref="G30:J30"/>
    <mergeCell ref="C66:J66"/>
    <mergeCell ref="K66:O66"/>
    <mergeCell ref="E43:H43"/>
    <mergeCell ref="I43:J43"/>
  </mergeCells>
  <conditionalFormatting sqref="E7:G7">
    <cfRule type="cellIs" dxfId="11" priority="6" operator="equal">
      <formula>"jan."</formula>
    </cfRule>
  </conditionalFormatting>
  <conditionalFormatting sqref="H7:J7">
    <cfRule type="cellIs" dxfId="10" priority="3" operator="equal">
      <formula>"jan."</formula>
    </cfRule>
  </conditionalFormatting>
  <conditionalFormatting sqref="E44:G44">
    <cfRule type="cellIs" dxfId="9" priority="2" operator="equal">
      <formula>"jan."</formula>
    </cfRule>
  </conditionalFormatting>
  <conditionalFormatting sqref="H44:J44">
    <cfRule type="cellIs" dxfId="8"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190500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O73"/>
  <sheetViews>
    <sheetView zoomScaleNormal="100" workbookViewId="0"/>
  </sheetViews>
  <sheetFormatPr defaultRowHeight="12.75" x14ac:dyDescent="0.2"/>
  <cols>
    <col min="1" max="1" width="1" style="411" customWidth="1"/>
    <col min="2" max="2" width="2.5703125" style="411" customWidth="1"/>
    <col min="3" max="3" width="1.140625" style="411" customWidth="1"/>
    <col min="4" max="4" width="25.85546875" style="411" customWidth="1"/>
    <col min="5" max="10" width="7.5703125" style="422" customWidth="1"/>
    <col min="11" max="11" width="7.5703125" style="451" customWidth="1"/>
    <col min="12" max="12" width="7.5703125" style="422" customWidth="1"/>
    <col min="13" max="13" width="7.5703125" style="451" customWidth="1"/>
    <col min="14" max="14" width="2.5703125" style="411" customWidth="1"/>
    <col min="15" max="15" width="1" style="411" customWidth="1"/>
    <col min="16" max="16384" width="9.140625" style="411"/>
  </cols>
  <sheetData>
    <row r="1" spans="1:15" ht="13.5" customHeight="1" x14ac:dyDescent="0.2">
      <c r="A1" s="406"/>
      <c r="B1" s="1767" t="s">
        <v>335</v>
      </c>
      <c r="C1" s="1767"/>
      <c r="D1" s="1767"/>
      <c r="E1" s="408"/>
      <c r="F1" s="408"/>
      <c r="G1" s="408"/>
      <c r="H1" s="408"/>
      <c r="I1" s="408"/>
      <c r="J1" s="409"/>
      <c r="K1" s="708"/>
      <c r="L1" s="708"/>
      <c r="M1" s="708"/>
      <c r="N1" s="410"/>
      <c r="O1" s="406"/>
    </row>
    <row r="2" spans="1:15" ht="6" customHeight="1" x14ac:dyDescent="0.2">
      <c r="A2" s="406"/>
      <c r="B2" s="1768"/>
      <c r="C2" s="1768"/>
      <c r="D2" s="1768"/>
      <c r="E2" s="412"/>
      <c r="F2" s="413"/>
      <c r="G2" s="413"/>
      <c r="H2" s="413"/>
      <c r="I2" s="413"/>
      <c r="J2" s="413"/>
      <c r="K2" s="414"/>
      <c r="L2" s="413"/>
      <c r="M2" s="414"/>
      <c r="N2" s="415"/>
      <c r="O2" s="406"/>
    </row>
    <row r="3" spans="1:15" ht="13.5" customHeight="1" thickBot="1" x14ac:dyDescent="0.25">
      <c r="A3" s="406"/>
      <c r="B3" s="416"/>
      <c r="C3" s="416"/>
      <c r="D3" s="416"/>
      <c r="E3" s="413"/>
      <c r="F3" s="413"/>
      <c r="G3" s="413"/>
      <c r="H3" s="413"/>
      <c r="I3" s="413" t="s">
        <v>34</v>
      </c>
      <c r="J3" s="413"/>
      <c r="K3" s="578"/>
      <c r="L3" s="413"/>
      <c r="M3" s="1121" t="s">
        <v>73</v>
      </c>
      <c r="N3" s="417"/>
      <c r="O3" s="406"/>
    </row>
    <row r="4" spans="1:15" s="420" customFormat="1" ht="13.5" customHeight="1" thickBot="1" x14ac:dyDescent="0.25">
      <c r="A4" s="418"/>
      <c r="B4" s="419"/>
      <c r="C4" s="1769" t="s">
        <v>0</v>
      </c>
      <c r="D4" s="1770"/>
      <c r="E4" s="1770"/>
      <c r="F4" s="1770"/>
      <c r="G4" s="1770"/>
      <c r="H4" s="1770"/>
      <c r="I4" s="1770"/>
      <c r="J4" s="1770"/>
      <c r="K4" s="1770"/>
      <c r="L4" s="1770"/>
      <c r="M4" s="1771"/>
      <c r="N4" s="417"/>
      <c r="O4" s="406"/>
    </row>
    <row r="5" spans="1:15" ht="4.5" customHeight="1" x14ac:dyDescent="0.2">
      <c r="A5" s="406"/>
      <c r="B5" s="416"/>
      <c r="C5" s="1631" t="s">
        <v>78</v>
      </c>
      <c r="D5" s="1631"/>
      <c r="F5" s="881"/>
      <c r="G5" s="881"/>
      <c r="H5" s="881"/>
      <c r="I5" s="423"/>
      <c r="J5" s="423"/>
      <c r="K5" s="423"/>
      <c r="L5" s="423"/>
      <c r="M5" s="423"/>
      <c r="N5" s="417"/>
      <c r="O5" s="406"/>
    </row>
    <row r="6" spans="1:15" ht="12" customHeight="1" x14ac:dyDescent="0.2">
      <c r="A6" s="406"/>
      <c r="B6" s="416"/>
      <c r="C6" s="1631"/>
      <c r="D6" s="1631"/>
      <c r="E6" s="1634">
        <v>2016</v>
      </c>
      <c r="F6" s="1634"/>
      <c r="G6" s="1634"/>
      <c r="H6" s="1634"/>
      <c r="I6" s="1634"/>
      <c r="J6" s="1634"/>
      <c r="K6" s="1634"/>
      <c r="L6" s="1772">
        <v>2017</v>
      </c>
      <c r="M6" s="1634"/>
      <c r="N6" s="417"/>
      <c r="O6" s="406"/>
    </row>
    <row r="7" spans="1:15" s="420" customFormat="1" ht="12.75" customHeight="1" x14ac:dyDescent="0.2">
      <c r="A7" s="418"/>
      <c r="B7" s="419"/>
      <c r="C7" s="425"/>
      <c r="D7" s="425"/>
      <c r="E7" s="852" t="s">
        <v>100</v>
      </c>
      <c r="F7" s="852" t="s">
        <v>99</v>
      </c>
      <c r="G7" s="766" t="s">
        <v>98</v>
      </c>
      <c r="H7" s="853" t="s">
        <v>97</v>
      </c>
      <c r="I7" s="852" t="s">
        <v>96</v>
      </c>
      <c r="J7" s="853" t="s">
        <v>95</v>
      </c>
      <c r="K7" s="853" t="s">
        <v>94</v>
      </c>
      <c r="L7" s="853" t="s">
        <v>93</v>
      </c>
      <c r="M7" s="852" t="s">
        <v>104</v>
      </c>
      <c r="N7" s="417"/>
      <c r="O7" s="406"/>
    </row>
    <row r="8" spans="1:15" s="429" customFormat="1" ht="13.5" customHeight="1" x14ac:dyDescent="0.2">
      <c r="A8" s="426"/>
      <c r="B8" s="427"/>
      <c r="C8" s="1757" t="s">
        <v>135</v>
      </c>
      <c r="D8" s="1757"/>
      <c r="E8" s="428"/>
      <c r="F8" s="428"/>
      <c r="G8" s="428"/>
      <c r="H8" s="428"/>
      <c r="I8" s="428"/>
      <c r="J8" s="428"/>
      <c r="K8" s="428"/>
      <c r="L8" s="428"/>
      <c r="M8" s="428"/>
      <c r="N8" s="417"/>
      <c r="O8" s="406"/>
    </row>
    <row r="9" spans="1:15" ht="11.25" customHeight="1" x14ac:dyDescent="0.2">
      <c r="A9" s="406"/>
      <c r="B9" s="1112"/>
      <c r="C9" s="1107" t="s">
        <v>136</v>
      </c>
      <c r="D9" s="1113"/>
      <c r="E9" s="1114">
        <v>245113</v>
      </c>
      <c r="F9" s="1114">
        <v>244158</v>
      </c>
      <c r="G9" s="1114">
        <v>243496</v>
      </c>
      <c r="H9" s="1114">
        <v>242338</v>
      </c>
      <c r="I9" s="1114">
        <v>241327</v>
      </c>
      <c r="J9" s="1114">
        <v>240268</v>
      </c>
      <c r="K9" s="1114">
        <v>239957</v>
      </c>
      <c r="L9" s="1114">
        <v>239168</v>
      </c>
      <c r="M9" s="1114">
        <v>238070</v>
      </c>
      <c r="N9" s="417"/>
      <c r="O9" s="406"/>
    </row>
    <row r="10" spans="1:15" ht="11.25" customHeight="1" x14ac:dyDescent="0.2">
      <c r="A10" s="406"/>
      <c r="B10" s="1112"/>
      <c r="C10" s="1107"/>
      <c r="D10" s="1115" t="s">
        <v>72</v>
      </c>
      <c r="E10" s="1116">
        <v>128808</v>
      </c>
      <c r="F10" s="1116">
        <v>128334</v>
      </c>
      <c r="G10" s="1116">
        <v>128026</v>
      </c>
      <c r="H10" s="1116">
        <v>127474</v>
      </c>
      <c r="I10" s="1116">
        <v>126978</v>
      </c>
      <c r="J10" s="1116">
        <v>126502</v>
      </c>
      <c r="K10" s="1116">
        <v>126364</v>
      </c>
      <c r="L10" s="1116">
        <v>126026</v>
      </c>
      <c r="M10" s="1116">
        <v>125485</v>
      </c>
      <c r="N10" s="417"/>
      <c r="O10" s="406"/>
    </row>
    <row r="11" spans="1:15" ht="11.25" customHeight="1" x14ac:dyDescent="0.2">
      <c r="A11" s="406"/>
      <c r="B11" s="1112"/>
      <c r="C11" s="1107"/>
      <c r="D11" s="1115" t="s">
        <v>71</v>
      </c>
      <c r="E11" s="1116">
        <v>116305</v>
      </c>
      <c r="F11" s="1116">
        <v>115824</v>
      </c>
      <c r="G11" s="1116">
        <v>115470</v>
      </c>
      <c r="H11" s="1116">
        <v>114864</v>
      </c>
      <c r="I11" s="1116">
        <v>114349</v>
      </c>
      <c r="J11" s="1116">
        <v>113766</v>
      </c>
      <c r="K11" s="1116">
        <v>113593</v>
      </c>
      <c r="L11" s="1116">
        <v>113142</v>
      </c>
      <c r="M11" s="1116">
        <v>112585</v>
      </c>
      <c r="N11" s="417"/>
      <c r="O11" s="406"/>
    </row>
    <row r="12" spans="1:15" ht="11.25" customHeight="1" x14ac:dyDescent="0.2">
      <c r="A12" s="406"/>
      <c r="B12" s="1112"/>
      <c r="C12" s="1107" t="s">
        <v>137</v>
      </c>
      <c r="D12" s="1113"/>
      <c r="E12" s="1114">
        <v>2028882</v>
      </c>
      <c r="F12" s="1114">
        <v>2030596</v>
      </c>
      <c r="G12" s="1114">
        <v>2031986</v>
      </c>
      <c r="H12" s="1114">
        <v>2031728</v>
      </c>
      <c r="I12" s="1114">
        <v>2031762</v>
      </c>
      <c r="J12" s="1114">
        <v>2032914</v>
      </c>
      <c r="K12" s="1114">
        <v>2034271</v>
      </c>
      <c r="L12" s="1114">
        <v>2035027</v>
      </c>
      <c r="M12" s="1114">
        <v>2032962</v>
      </c>
      <c r="N12" s="417"/>
      <c r="O12" s="406"/>
    </row>
    <row r="13" spans="1:15" ht="11.25" customHeight="1" x14ac:dyDescent="0.2">
      <c r="A13" s="406"/>
      <c r="B13" s="1112"/>
      <c r="C13" s="1107"/>
      <c r="D13" s="1115" t="s">
        <v>72</v>
      </c>
      <c r="E13" s="1116">
        <v>956436</v>
      </c>
      <c r="F13" s="1116">
        <v>957146</v>
      </c>
      <c r="G13" s="1116">
        <v>957682</v>
      </c>
      <c r="H13" s="1116">
        <v>957496</v>
      </c>
      <c r="I13" s="1116">
        <v>957358</v>
      </c>
      <c r="J13" s="1116">
        <v>957739</v>
      </c>
      <c r="K13" s="1116">
        <v>958233</v>
      </c>
      <c r="L13" s="1116">
        <v>958277</v>
      </c>
      <c r="M13" s="1116">
        <v>957285</v>
      </c>
      <c r="N13" s="417"/>
      <c r="O13" s="406"/>
    </row>
    <row r="14" spans="1:15" ht="11.25" customHeight="1" x14ac:dyDescent="0.2">
      <c r="A14" s="406"/>
      <c r="B14" s="1112"/>
      <c r="C14" s="1107"/>
      <c r="D14" s="1115" t="s">
        <v>71</v>
      </c>
      <c r="E14" s="1116">
        <v>1072446</v>
      </c>
      <c r="F14" s="1116">
        <v>1073450</v>
      </c>
      <c r="G14" s="1116">
        <v>1074304</v>
      </c>
      <c r="H14" s="1116">
        <v>1074232</v>
      </c>
      <c r="I14" s="1116">
        <v>1074404</v>
      </c>
      <c r="J14" s="1116">
        <v>1075175</v>
      </c>
      <c r="K14" s="1116">
        <v>1076038</v>
      </c>
      <c r="L14" s="1116">
        <v>1076750</v>
      </c>
      <c r="M14" s="1116">
        <v>1075677</v>
      </c>
      <c r="N14" s="417"/>
      <c r="O14" s="406"/>
    </row>
    <row r="15" spans="1:15" ht="11.25" customHeight="1" x14ac:dyDescent="0.2">
      <c r="A15" s="406"/>
      <c r="B15" s="1112"/>
      <c r="C15" s="1107" t="s">
        <v>138</v>
      </c>
      <c r="D15" s="1113"/>
      <c r="E15" s="1114">
        <v>720405</v>
      </c>
      <c r="F15" s="1114">
        <v>721339</v>
      </c>
      <c r="G15" s="1114">
        <v>720932</v>
      </c>
      <c r="H15" s="1114">
        <v>714835</v>
      </c>
      <c r="I15" s="1114">
        <v>714877</v>
      </c>
      <c r="J15" s="1114">
        <v>715939</v>
      </c>
      <c r="K15" s="1114">
        <v>717288</v>
      </c>
      <c r="L15" s="1114">
        <v>717642</v>
      </c>
      <c r="M15" s="1114">
        <v>717158</v>
      </c>
      <c r="N15" s="417"/>
      <c r="O15" s="406"/>
    </row>
    <row r="16" spans="1:15" ht="11.25" customHeight="1" x14ac:dyDescent="0.2">
      <c r="A16" s="406"/>
      <c r="B16" s="1112"/>
      <c r="C16" s="1107"/>
      <c r="D16" s="1115" t="s">
        <v>72</v>
      </c>
      <c r="E16" s="1116">
        <v>133512</v>
      </c>
      <c r="F16" s="1116">
        <v>133695</v>
      </c>
      <c r="G16" s="1116">
        <v>133784</v>
      </c>
      <c r="H16" s="1116">
        <v>130977</v>
      </c>
      <c r="I16" s="1116">
        <v>131160</v>
      </c>
      <c r="J16" s="1116">
        <v>131697</v>
      </c>
      <c r="K16" s="1116">
        <v>132215</v>
      </c>
      <c r="L16" s="1116">
        <v>132410</v>
      </c>
      <c r="M16" s="1116">
        <v>132442</v>
      </c>
      <c r="N16" s="417"/>
      <c r="O16" s="406"/>
    </row>
    <row r="17" spans="1:15" ht="11.25" customHeight="1" x14ac:dyDescent="0.2">
      <c r="A17" s="406"/>
      <c r="B17" s="1112"/>
      <c r="C17" s="1107"/>
      <c r="D17" s="1115" t="s">
        <v>71</v>
      </c>
      <c r="E17" s="1116">
        <v>586893</v>
      </c>
      <c r="F17" s="1116">
        <v>587644</v>
      </c>
      <c r="G17" s="1116">
        <v>587148</v>
      </c>
      <c r="H17" s="1116">
        <v>583858</v>
      </c>
      <c r="I17" s="1116">
        <v>583717</v>
      </c>
      <c r="J17" s="1116">
        <v>584242</v>
      </c>
      <c r="K17" s="1116">
        <v>585073</v>
      </c>
      <c r="L17" s="1116">
        <v>585232</v>
      </c>
      <c r="M17" s="1116">
        <v>584716</v>
      </c>
      <c r="N17" s="417"/>
      <c r="O17" s="406"/>
    </row>
    <row r="18" spans="1:15" ht="9.75" customHeight="1" x14ac:dyDescent="0.2">
      <c r="A18" s="406"/>
      <c r="B18" s="1112"/>
      <c r="C18" s="1762" t="s">
        <v>601</v>
      </c>
      <c r="D18" s="1762"/>
      <c r="E18" s="1762"/>
      <c r="F18" s="1762"/>
      <c r="G18" s="1762"/>
      <c r="H18" s="1762"/>
      <c r="I18" s="1762"/>
      <c r="J18" s="1762"/>
      <c r="K18" s="1762"/>
      <c r="L18" s="1762"/>
      <c r="M18" s="1762"/>
      <c r="N18" s="417"/>
      <c r="O18" s="88"/>
    </row>
    <row r="19" spans="1:15" ht="9" customHeight="1" thickBot="1" x14ac:dyDescent="0.25">
      <c r="A19" s="406"/>
      <c r="B19" s="416"/>
      <c r="C19" s="709"/>
      <c r="D19" s="709"/>
      <c r="E19" s="709"/>
      <c r="F19" s="709"/>
      <c r="G19" s="709"/>
      <c r="H19" s="709"/>
      <c r="I19" s="709"/>
      <c r="J19" s="709"/>
      <c r="K19" s="709"/>
      <c r="L19" s="709"/>
      <c r="M19" s="709"/>
      <c r="N19" s="417"/>
      <c r="O19" s="88"/>
    </row>
    <row r="20" spans="1:15" ht="15" customHeight="1" thickBot="1" x14ac:dyDescent="0.25">
      <c r="A20" s="406"/>
      <c r="B20" s="416"/>
      <c r="C20" s="1754" t="s">
        <v>497</v>
      </c>
      <c r="D20" s="1755"/>
      <c r="E20" s="1755"/>
      <c r="F20" s="1755"/>
      <c r="G20" s="1755"/>
      <c r="H20" s="1755"/>
      <c r="I20" s="1755"/>
      <c r="J20" s="1755"/>
      <c r="K20" s="1755"/>
      <c r="L20" s="1755"/>
      <c r="M20" s="1756"/>
      <c r="N20" s="417"/>
      <c r="O20" s="406"/>
    </row>
    <row r="21" spans="1:15" ht="9.75" customHeight="1" x14ac:dyDescent="0.2">
      <c r="A21" s="406"/>
      <c r="B21" s="416"/>
      <c r="C21" s="89" t="s">
        <v>78</v>
      </c>
      <c r="D21" s="414"/>
      <c r="E21" s="430"/>
      <c r="F21" s="430"/>
      <c r="G21" s="430"/>
      <c r="H21" s="430"/>
      <c r="I21" s="430"/>
      <c r="J21" s="430"/>
      <c r="K21" s="430"/>
      <c r="L21" s="430"/>
      <c r="M21" s="430"/>
      <c r="N21" s="417"/>
      <c r="O21" s="406"/>
    </row>
    <row r="22" spans="1:15" ht="13.5" customHeight="1" x14ac:dyDescent="0.2">
      <c r="A22" s="406"/>
      <c r="B22" s="416"/>
      <c r="C22" s="1757" t="s">
        <v>139</v>
      </c>
      <c r="D22" s="1757"/>
      <c r="E22" s="411"/>
      <c r="F22" s="428"/>
      <c r="G22" s="428"/>
      <c r="H22" s="428"/>
      <c r="I22" s="428"/>
      <c r="J22" s="428"/>
      <c r="K22" s="428"/>
      <c r="L22" s="428"/>
      <c r="M22" s="428"/>
      <c r="N22" s="417"/>
      <c r="O22" s="406"/>
    </row>
    <row r="23" spans="1:15" s="420" customFormat="1" ht="11.25" customHeight="1" x14ac:dyDescent="0.2">
      <c r="A23" s="418"/>
      <c r="B23" s="1117"/>
      <c r="C23" s="1101" t="s">
        <v>140</v>
      </c>
      <c r="D23" s="1118"/>
      <c r="E23" s="1104">
        <v>1132207</v>
      </c>
      <c r="F23" s="1104">
        <v>1137417</v>
      </c>
      <c r="G23" s="1104">
        <v>1138365</v>
      </c>
      <c r="H23" s="1104">
        <v>1103887</v>
      </c>
      <c r="I23" s="1104">
        <v>1109226</v>
      </c>
      <c r="J23" s="1104">
        <v>1112368</v>
      </c>
      <c r="K23" s="1104">
        <v>1105554</v>
      </c>
      <c r="L23" s="1104">
        <v>1054834</v>
      </c>
      <c r="M23" s="1104">
        <v>1054477</v>
      </c>
      <c r="N23" s="417"/>
      <c r="O23" s="418"/>
    </row>
    <row r="24" spans="1:15" ht="11.25" customHeight="1" x14ac:dyDescent="0.2">
      <c r="A24" s="406"/>
      <c r="B24" s="1112"/>
      <c r="C24" s="1763" t="s">
        <v>350</v>
      </c>
      <c r="D24" s="1763"/>
      <c r="E24" s="1104">
        <v>83337</v>
      </c>
      <c r="F24" s="1104">
        <v>83802</v>
      </c>
      <c r="G24" s="1104">
        <v>84116</v>
      </c>
      <c r="H24" s="1104">
        <v>84247</v>
      </c>
      <c r="I24" s="1104">
        <v>84790</v>
      </c>
      <c r="J24" s="1104">
        <v>85612</v>
      </c>
      <c r="K24" s="1104">
        <v>85999</v>
      </c>
      <c r="L24" s="1104">
        <v>81438</v>
      </c>
      <c r="M24" s="1104">
        <v>81042</v>
      </c>
      <c r="N24" s="431"/>
      <c r="O24" s="406"/>
    </row>
    <row r="25" spans="1:15" ht="11.25" customHeight="1" x14ac:dyDescent="0.2">
      <c r="A25" s="406"/>
      <c r="B25" s="1112"/>
      <c r="C25" s="1766" t="s">
        <v>141</v>
      </c>
      <c r="D25" s="1766"/>
      <c r="E25" s="1104">
        <v>6612</v>
      </c>
      <c r="F25" s="1104">
        <v>5431</v>
      </c>
      <c r="G25" s="1104">
        <v>1686</v>
      </c>
      <c r="H25" s="1104">
        <v>1717</v>
      </c>
      <c r="I25" s="1104">
        <v>960</v>
      </c>
      <c r="J25" s="1104">
        <v>837</v>
      </c>
      <c r="K25" s="1104">
        <v>1085</v>
      </c>
      <c r="L25" s="1104">
        <v>1372</v>
      </c>
      <c r="M25" s="1104">
        <v>3217</v>
      </c>
      <c r="N25" s="417"/>
      <c r="O25" s="433"/>
    </row>
    <row r="26" spans="1:15" ht="11.25" customHeight="1" x14ac:dyDescent="0.2">
      <c r="A26" s="406"/>
      <c r="B26" s="1112"/>
      <c r="C26" s="1763" t="s">
        <v>142</v>
      </c>
      <c r="D26" s="1763"/>
      <c r="E26" s="1119">
        <v>13305</v>
      </c>
      <c r="F26" s="1119">
        <v>13290</v>
      </c>
      <c r="G26" s="1119">
        <v>13275</v>
      </c>
      <c r="H26" s="1119">
        <v>13273</v>
      </c>
      <c r="I26" s="1119">
        <v>13279</v>
      </c>
      <c r="J26" s="1119">
        <v>13274</v>
      </c>
      <c r="K26" s="1119">
        <v>13236</v>
      </c>
      <c r="L26" s="1119">
        <v>13088</v>
      </c>
      <c r="M26" s="1119">
        <v>13059</v>
      </c>
      <c r="N26" s="417"/>
      <c r="O26" s="406"/>
    </row>
    <row r="27" spans="1:15" ht="11.25" customHeight="1" x14ac:dyDescent="0.2">
      <c r="A27" s="406"/>
      <c r="B27" s="1112"/>
      <c r="C27" s="1763" t="s">
        <v>351</v>
      </c>
      <c r="D27" s="1763"/>
      <c r="E27" s="1104">
        <v>12544</v>
      </c>
      <c r="F27" s="1104">
        <v>12523</v>
      </c>
      <c r="G27" s="1104">
        <v>12514</v>
      </c>
      <c r="H27" s="1104">
        <v>12518</v>
      </c>
      <c r="I27" s="1104">
        <v>12501</v>
      </c>
      <c r="J27" s="1104">
        <v>12470</v>
      </c>
      <c r="K27" s="1104">
        <v>12376</v>
      </c>
      <c r="L27" s="1104">
        <v>12242</v>
      </c>
      <c r="M27" s="1104">
        <v>12113</v>
      </c>
      <c r="N27" s="417"/>
      <c r="O27" s="406"/>
    </row>
    <row r="28" spans="1:15" s="437" customFormat="1" ht="9.75" customHeight="1" x14ac:dyDescent="0.2">
      <c r="A28" s="434"/>
      <c r="B28" s="1120"/>
      <c r="C28" s="1762" t="s">
        <v>602</v>
      </c>
      <c r="D28" s="1762"/>
      <c r="E28" s="1762"/>
      <c r="F28" s="1762"/>
      <c r="G28" s="1762"/>
      <c r="H28" s="1762"/>
      <c r="I28" s="1762"/>
      <c r="J28" s="1762"/>
      <c r="K28" s="1762"/>
      <c r="L28" s="1762"/>
      <c r="M28" s="1762"/>
      <c r="N28" s="435"/>
      <c r="O28" s="436"/>
    </row>
    <row r="29" spans="1:15" ht="9" customHeight="1" thickBot="1" x14ac:dyDescent="0.25">
      <c r="A29" s="406"/>
      <c r="B29" s="416"/>
      <c r="C29" s="416"/>
      <c r="D29" s="416"/>
      <c r="E29" s="413"/>
      <c r="F29" s="413"/>
      <c r="G29" s="413"/>
      <c r="H29" s="413"/>
      <c r="I29" s="413"/>
      <c r="J29" s="413"/>
      <c r="K29" s="414"/>
      <c r="L29" s="413"/>
      <c r="M29" s="414"/>
      <c r="N29" s="417"/>
      <c r="O29" s="438"/>
    </row>
    <row r="30" spans="1:15" ht="13.5" customHeight="1" thickBot="1" x14ac:dyDescent="0.25">
      <c r="A30" s="406"/>
      <c r="B30" s="416"/>
      <c r="C30" s="1738" t="s">
        <v>1</v>
      </c>
      <c r="D30" s="1739"/>
      <c r="E30" s="1739"/>
      <c r="F30" s="1739"/>
      <c r="G30" s="1739"/>
      <c r="H30" s="1739"/>
      <c r="I30" s="1739"/>
      <c r="J30" s="1739"/>
      <c r="K30" s="1739"/>
      <c r="L30" s="1739"/>
      <c r="M30" s="1740"/>
      <c r="N30" s="417"/>
      <c r="O30" s="406"/>
    </row>
    <row r="31" spans="1:15" ht="9.75" customHeight="1" x14ac:dyDescent="0.2">
      <c r="A31" s="406"/>
      <c r="B31" s="416"/>
      <c r="C31" s="89" t="s">
        <v>78</v>
      </c>
      <c r="D31" s="414"/>
      <c r="E31" s="439"/>
      <c r="F31" s="439"/>
      <c r="G31" s="439"/>
      <c r="H31" s="439"/>
      <c r="I31" s="439"/>
      <c r="J31" s="439"/>
      <c r="K31" s="439"/>
      <c r="L31" s="439"/>
      <c r="M31" s="439"/>
      <c r="N31" s="417"/>
      <c r="O31" s="406"/>
    </row>
    <row r="32" spans="1:15" s="444" customFormat="1" ht="13.5" customHeight="1" x14ac:dyDescent="0.2">
      <c r="A32" s="440"/>
      <c r="B32" s="441"/>
      <c r="C32" s="1764" t="s">
        <v>330</v>
      </c>
      <c r="D32" s="1764"/>
      <c r="E32" s="442">
        <v>221673</v>
      </c>
      <c r="F32" s="442">
        <v>219245</v>
      </c>
      <c r="G32" s="442">
        <v>217051</v>
      </c>
      <c r="H32" s="442">
        <v>223048</v>
      </c>
      <c r="I32" s="442">
        <v>210834</v>
      </c>
      <c r="J32" s="442">
        <v>227078</v>
      </c>
      <c r="K32" s="442">
        <v>225753</v>
      </c>
      <c r="L32" s="442">
        <v>222066</v>
      </c>
      <c r="M32" s="442">
        <v>218182</v>
      </c>
      <c r="N32" s="443"/>
      <c r="O32" s="440"/>
    </row>
    <row r="33" spans="1:15" s="444" customFormat="1" ht="15" customHeight="1" x14ac:dyDescent="0.2">
      <c r="A33" s="440"/>
      <c r="B33" s="441"/>
      <c r="C33" s="710" t="s">
        <v>329</v>
      </c>
      <c r="D33" s="710"/>
      <c r="E33" s="86"/>
      <c r="F33" s="86"/>
      <c r="G33" s="86"/>
      <c r="H33" s="86"/>
      <c r="I33" s="86"/>
      <c r="J33" s="86"/>
      <c r="K33" s="86"/>
      <c r="L33" s="86"/>
      <c r="M33" s="86"/>
      <c r="N33" s="443"/>
      <c r="O33" s="440"/>
    </row>
    <row r="34" spans="1:15" s="420" customFormat="1" ht="12.75" customHeight="1" x14ac:dyDescent="0.2">
      <c r="A34" s="418"/>
      <c r="B34" s="1117"/>
      <c r="C34" s="1765" t="s">
        <v>143</v>
      </c>
      <c r="D34" s="1765"/>
      <c r="E34" s="1104">
        <v>173279</v>
      </c>
      <c r="F34" s="1104">
        <v>172183</v>
      </c>
      <c r="G34" s="1104">
        <v>170809</v>
      </c>
      <c r="H34" s="1104">
        <v>176833</v>
      </c>
      <c r="I34" s="1104">
        <v>165739</v>
      </c>
      <c r="J34" s="1104">
        <v>177526</v>
      </c>
      <c r="K34" s="1104">
        <v>176231</v>
      </c>
      <c r="L34" s="1104">
        <v>175033</v>
      </c>
      <c r="M34" s="1104">
        <v>170905</v>
      </c>
      <c r="N34" s="445"/>
      <c r="O34" s="418"/>
    </row>
    <row r="35" spans="1:15" s="420" customFormat="1" ht="23.25" customHeight="1" x14ac:dyDescent="0.2">
      <c r="A35" s="418"/>
      <c r="B35" s="1117"/>
      <c r="C35" s="1765" t="s">
        <v>144</v>
      </c>
      <c r="D35" s="1765"/>
      <c r="E35" s="1104">
        <v>9379</v>
      </c>
      <c r="F35" s="1104">
        <v>9048</v>
      </c>
      <c r="G35" s="1104">
        <v>8802</v>
      </c>
      <c r="H35" s="1104">
        <v>8958</v>
      </c>
      <c r="I35" s="1104">
        <v>8267</v>
      </c>
      <c r="J35" s="1104">
        <v>10516</v>
      </c>
      <c r="K35" s="1104">
        <v>11446</v>
      </c>
      <c r="L35" s="1104">
        <v>11352</v>
      </c>
      <c r="M35" s="1104">
        <v>11593</v>
      </c>
      <c r="N35" s="445"/>
      <c r="O35" s="418"/>
    </row>
    <row r="36" spans="1:15" s="420" customFormat="1" ht="21.75" customHeight="1" x14ac:dyDescent="0.2">
      <c r="A36" s="418"/>
      <c r="B36" s="1117"/>
      <c r="C36" s="1765" t="s">
        <v>146</v>
      </c>
      <c r="D36" s="1765"/>
      <c r="E36" s="1104">
        <v>38985</v>
      </c>
      <c r="F36" s="1104">
        <v>37902</v>
      </c>
      <c r="G36" s="1104">
        <v>36431</v>
      </c>
      <c r="H36" s="1104">
        <v>35619</v>
      </c>
      <c r="I36" s="1104">
        <v>34604</v>
      </c>
      <c r="J36" s="1104">
        <v>35927</v>
      </c>
      <c r="K36" s="1104">
        <v>34817</v>
      </c>
      <c r="L36" s="1104">
        <v>32794</v>
      </c>
      <c r="M36" s="1104">
        <v>32609</v>
      </c>
      <c r="N36" s="445"/>
      <c r="O36" s="418"/>
    </row>
    <row r="37" spans="1:15" s="420" customFormat="1" ht="20.25" customHeight="1" x14ac:dyDescent="0.2">
      <c r="A37" s="418"/>
      <c r="B37" s="1117"/>
      <c r="C37" s="1765" t="s">
        <v>147</v>
      </c>
      <c r="D37" s="1765"/>
      <c r="E37" s="1104">
        <v>30</v>
      </c>
      <c r="F37" s="1104">
        <v>39</v>
      </c>
      <c r="G37" s="1104">
        <v>37</v>
      </c>
      <c r="H37" s="1104">
        <v>38</v>
      </c>
      <c r="I37" s="1104">
        <v>39</v>
      </c>
      <c r="J37" s="1104">
        <v>44</v>
      </c>
      <c r="K37" s="1104">
        <v>45</v>
      </c>
      <c r="L37" s="1104">
        <v>40</v>
      </c>
      <c r="M37" s="1104">
        <v>38</v>
      </c>
      <c r="N37" s="445"/>
      <c r="O37" s="418"/>
    </row>
    <row r="38" spans="1:15" ht="15" customHeight="1" x14ac:dyDescent="0.2">
      <c r="A38" s="406"/>
      <c r="B38" s="416"/>
      <c r="C38" s="1764" t="s">
        <v>343</v>
      </c>
      <c r="D38" s="1764"/>
      <c r="E38" s="442"/>
      <c r="F38" s="442"/>
      <c r="G38" s="442"/>
      <c r="H38" s="442"/>
      <c r="I38" s="442"/>
      <c r="J38" s="442"/>
      <c r="K38" s="442"/>
      <c r="L38" s="442"/>
      <c r="M38" s="442"/>
      <c r="N38" s="417"/>
      <c r="O38" s="406"/>
    </row>
    <row r="39" spans="1:15" ht="10.5" customHeight="1" x14ac:dyDescent="0.2">
      <c r="A39" s="406"/>
      <c r="B39" s="416"/>
      <c r="C39" s="1107" t="s">
        <v>62</v>
      </c>
      <c r="D39" s="1102"/>
      <c r="E39" s="1103">
        <v>13658</v>
      </c>
      <c r="F39" s="1103">
        <v>13420</v>
      </c>
      <c r="G39" s="1103">
        <v>13008</v>
      </c>
      <c r="H39" s="1103">
        <v>13697</v>
      </c>
      <c r="I39" s="1103">
        <v>12774</v>
      </c>
      <c r="J39" s="1103">
        <v>12919</v>
      </c>
      <c r="K39" s="1103">
        <v>12592</v>
      </c>
      <c r="L39" s="1103">
        <v>12193</v>
      </c>
      <c r="M39" s="1103">
        <v>12146</v>
      </c>
      <c r="N39" s="417"/>
      <c r="O39" s="406">
        <v>24716</v>
      </c>
    </row>
    <row r="40" spans="1:15" ht="10.5" customHeight="1" x14ac:dyDescent="0.2">
      <c r="A40" s="406"/>
      <c r="B40" s="416"/>
      <c r="C40" s="1107" t="s">
        <v>55</v>
      </c>
      <c r="D40" s="1102"/>
      <c r="E40" s="1103">
        <v>3141</v>
      </c>
      <c r="F40" s="1103">
        <v>2992</v>
      </c>
      <c r="G40" s="1103">
        <v>3038</v>
      </c>
      <c r="H40" s="1103">
        <v>3108</v>
      </c>
      <c r="I40" s="1103">
        <v>3032</v>
      </c>
      <c r="J40" s="1103">
        <v>3368</v>
      </c>
      <c r="K40" s="1103">
        <v>3349</v>
      </c>
      <c r="L40" s="1103">
        <v>3367</v>
      </c>
      <c r="M40" s="1103">
        <v>3281</v>
      </c>
      <c r="N40" s="417"/>
      <c r="O40" s="406">
        <v>5505</v>
      </c>
    </row>
    <row r="41" spans="1:15" ht="10.5" customHeight="1" x14ac:dyDescent="0.2">
      <c r="A41" s="406"/>
      <c r="B41" s="416"/>
      <c r="C41" s="1107" t="s">
        <v>64</v>
      </c>
      <c r="D41" s="1102"/>
      <c r="E41" s="1103">
        <v>17392</v>
      </c>
      <c r="F41" s="1103">
        <v>17130</v>
      </c>
      <c r="G41" s="1103">
        <v>17233</v>
      </c>
      <c r="H41" s="1103">
        <v>18100</v>
      </c>
      <c r="I41" s="1103">
        <v>16662</v>
      </c>
      <c r="J41" s="1103">
        <v>16865</v>
      </c>
      <c r="K41" s="1103">
        <v>16371</v>
      </c>
      <c r="L41" s="1103">
        <v>16026</v>
      </c>
      <c r="M41" s="1103">
        <v>15723</v>
      </c>
      <c r="N41" s="417"/>
      <c r="O41" s="406">
        <v>35834</v>
      </c>
    </row>
    <row r="42" spans="1:15" ht="10.5" customHeight="1" x14ac:dyDescent="0.2">
      <c r="A42" s="406"/>
      <c r="B42" s="416"/>
      <c r="C42" s="1107" t="s">
        <v>66</v>
      </c>
      <c r="D42" s="1102"/>
      <c r="E42" s="1103">
        <v>2026</v>
      </c>
      <c r="F42" s="1103">
        <v>2048</v>
      </c>
      <c r="G42" s="1103">
        <v>2048</v>
      </c>
      <c r="H42" s="1103">
        <v>2152</v>
      </c>
      <c r="I42" s="1103">
        <v>1903</v>
      </c>
      <c r="J42" s="1103">
        <v>2045</v>
      </c>
      <c r="K42" s="1103">
        <v>1960</v>
      </c>
      <c r="L42" s="1103">
        <v>1914</v>
      </c>
      <c r="M42" s="1103">
        <v>1930</v>
      </c>
      <c r="N42" s="417"/>
      <c r="O42" s="406">
        <v>3304</v>
      </c>
    </row>
    <row r="43" spans="1:15" ht="10.5" customHeight="1" x14ac:dyDescent="0.2">
      <c r="A43" s="406"/>
      <c r="B43" s="416"/>
      <c r="C43" s="1107" t="s">
        <v>75</v>
      </c>
      <c r="D43" s="1102"/>
      <c r="E43" s="1103">
        <v>3411</v>
      </c>
      <c r="F43" s="1103">
        <v>3355</v>
      </c>
      <c r="G43" s="1103">
        <v>3410</v>
      </c>
      <c r="H43" s="1103">
        <v>3417</v>
      </c>
      <c r="I43" s="1103">
        <v>3230</v>
      </c>
      <c r="J43" s="1103">
        <v>3414</v>
      </c>
      <c r="K43" s="1103">
        <v>3310</v>
      </c>
      <c r="L43" s="1103">
        <v>3326</v>
      </c>
      <c r="M43" s="1103">
        <v>3266</v>
      </c>
      <c r="N43" s="417"/>
      <c r="O43" s="406">
        <v>6334</v>
      </c>
    </row>
    <row r="44" spans="1:15" ht="10.5" customHeight="1" x14ac:dyDescent="0.2">
      <c r="A44" s="406"/>
      <c r="B44" s="416"/>
      <c r="C44" s="1107" t="s">
        <v>61</v>
      </c>
      <c r="D44" s="1102"/>
      <c r="E44" s="1103">
        <v>7399</v>
      </c>
      <c r="F44" s="1103">
        <v>7367</v>
      </c>
      <c r="G44" s="1103">
        <v>7335</v>
      </c>
      <c r="H44" s="1103">
        <v>7545</v>
      </c>
      <c r="I44" s="1103">
        <v>7330</v>
      </c>
      <c r="J44" s="1103">
        <v>7682</v>
      </c>
      <c r="K44" s="1103">
        <v>7524</v>
      </c>
      <c r="L44" s="1103">
        <v>7664</v>
      </c>
      <c r="M44" s="1103">
        <v>7497</v>
      </c>
      <c r="N44" s="417"/>
      <c r="O44" s="406">
        <v>14052</v>
      </c>
    </row>
    <row r="45" spans="1:15" ht="10.5" customHeight="1" x14ac:dyDescent="0.2">
      <c r="A45" s="406"/>
      <c r="B45" s="416"/>
      <c r="C45" s="1107" t="s">
        <v>56</v>
      </c>
      <c r="D45" s="1102"/>
      <c r="E45" s="1103">
        <v>3189</v>
      </c>
      <c r="F45" s="1103">
        <v>3083</v>
      </c>
      <c r="G45" s="1103">
        <v>3251</v>
      </c>
      <c r="H45" s="1103">
        <v>3335</v>
      </c>
      <c r="I45" s="1103">
        <v>3163</v>
      </c>
      <c r="J45" s="1103">
        <v>3507</v>
      </c>
      <c r="K45" s="1103">
        <v>3247</v>
      </c>
      <c r="L45" s="1103">
        <v>3114</v>
      </c>
      <c r="M45" s="1103">
        <v>2988</v>
      </c>
      <c r="N45" s="417"/>
      <c r="O45" s="406">
        <v>5973</v>
      </c>
    </row>
    <row r="46" spans="1:15" ht="10.5" customHeight="1" x14ac:dyDescent="0.2">
      <c r="A46" s="406"/>
      <c r="B46" s="416"/>
      <c r="C46" s="1107" t="s">
        <v>74</v>
      </c>
      <c r="D46" s="1102"/>
      <c r="E46" s="1103">
        <v>8461</v>
      </c>
      <c r="F46" s="1103">
        <v>7243</v>
      </c>
      <c r="G46" s="1103">
        <v>6960</v>
      </c>
      <c r="H46" s="1103">
        <v>7166</v>
      </c>
      <c r="I46" s="1103">
        <v>7665</v>
      </c>
      <c r="J46" s="1103">
        <v>13451</v>
      </c>
      <c r="K46" s="1103">
        <v>16605</v>
      </c>
      <c r="L46" s="1103">
        <v>16845</v>
      </c>
      <c r="M46" s="1103">
        <v>16771</v>
      </c>
      <c r="N46" s="417"/>
      <c r="O46" s="406">
        <v>26102</v>
      </c>
    </row>
    <row r="47" spans="1:15" ht="10.5" customHeight="1" x14ac:dyDescent="0.2">
      <c r="A47" s="406"/>
      <c r="B47" s="416"/>
      <c r="C47" s="1107" t="s">
        <v>76</v>
      </c>
      <c r="D47" s="1102"/>
      <c r="E47" s="1103">
        <v>2440</v>
      </c>
      <c r="F47" s="1103">
        <v>2409</v>
      </c>
      <c r="G47" s="1103">
        <v>2381</v>
      </c>
      <c r="H47" s="1103">
        <v>2466</v>
      </c>
      <c r="I47" s="1103">
        <v>2283</v>
      </c>
      <c r="J47" s="1103">
        <v>2370</v>
      </c>
      <c r="K47" s="1103">
        <v>2323</v>
      </c>
      <c r="L47" s="1103">
        <v>2250</v>
      </c>
      <c r="M47" s="1103">
        <v>2269</v>
      </c>
      <c r="N47" s="417"/>
      <c r="O47" s="406">
        <v>4393</v>
      </c>
    </row>
    <row r="48" spans="1:15" ht="10.5" customHeight="1" x14ac:dyDescent="0.2">
      <c r="A48" s="406"/>
      <c r="B48" s="416"/>
      <c r="C48" s="1107" t="s">
        <v>60</v>
      </c>
      <c r="D48" s="1102"/>
      <c r="E48" s="1103">
        <v>7560</v>
      </c>
      <c r="F48" s="1103">
        <v>7500</v>
      </c>
      <c r="G48" s="1103">
        <v>7600</v>
      </c>
      <c r="H48" s="1103">
        <v>7840</v>
      </c>
      <c r="I48" s="1103">
        <v>6920</v>
      </c>
      <c r="J48" s="1103">
        <v>7412</v>
      </c>
      <c r="K48" s="1103">
        <v>7321</v>
      </c>
      <c r="L48" s="1103">
        <v>7598</v>
      </c>
      <c r="M48" s="1103">
        <v>7042</v>
      </c>
      <c r="N48" s="417"/>
      <c r="O48" s="406">
        <v>16923</v>
      </c>
    </row>
    <row r="49" spans="1:15" ht="10.5" customHeight="1" x14ac:dyDescent="0.2">
      <c r="A49" s="406"/>
      <c r="B49" s="416"/>
      <c r="C49" s="1107" t="s">
        <v>59</v>
      </c>
      <c r="D49" s="1102"/>
      <c r="E49" s="1103">
        <v>46143</v>
      </c>
      <c r="F49" s="1103">
        <v>45703</v>
      </c>
      <c r="G49" s="1103">
        <v>44701</v>
      </c>
      <c r="H49" s="1103">
        <v>45144</v>
      </c>
      <c r="I49" s="1103">
        <v>44027</v>
      </c>
      <c r="J49" s="1103">
        <v>46240</v>
      </c>
      <c r="K49" s="1103">
        <v>45101</v>
      </c>
      <c r="L49" s="1103">
        <v>43947</v>
      </c>
      <c r="M49" s="1103">
        <v>43427</v>
      </c>
      <c r="N49" s="417"/>
      <c r="O49" s="406">
        <v>81201</v>
      </c>
    </row>
    <row r="50" spans="1:15" ht="10.5" customHeight="1" x14ac:dyDescent="0.2">
      <c r="A50" s="406"/>
      <c r="B50" s="416"/>
      <c r="C50" s="1107" t="s">
        <v>57</v>
      </c>
      <c r="D50" s="1102"/>
      <c r="E50" s="1103">
        <v>2448</v>
      </c>
      <c r="F50" s="1103">
        <v>2310</v>
      </c>
      <c r="G50" s="1103">
        <v>2315</v>
      </c>
      <c r="H50" s="1103">
        <v>2497</v>
      </c>
      <c r="I50" s="1103">
        <v>2356</v>
      </c>
      <c r="J50" s="1103">
        <v>2532</v>
      </c>
      <c r="K50" s="1103">
        <v>2407</v>
      </c>
      <c r="L50" s="1103">
        <v>2465</v>
      </c>
      <c r="M50" s="1103">
        <v>2397</v>
      </c>
      <c r="N50" s="417"/>
      <c r="O50" s="406">
        <v>4403</v>
      </c>
    </row>
    <row r="51" spans="1:15" ht="10.5" customHeight="1" x14ac:dyDescent="0.2">
      <c r="A51" s="406"/>
      <c r="B51" s="416"/>
      <c r="C51" s="1107" t="s">
        <v>63</v>
      </c>
      <c r="D51" s="1102"/>
      <c r="E51" s="1103">
        <v>47518</v>
      </c>
      <c r="F51" s="1103">
        <v>48367</v>
      </c>
      <c r="G51" s="1103">
        <v>48206</v>
      </c>
      <c r="H51" s="1103">
        <v>49200</v>
      </c>
      <c r="I51" s="1103">
        <v>45267</v>
      </c>
      <c r="J51" s="1103">
        <v>46901</v>
      </c>
      <c r="K51" s="1103">
        <v>46241</v>
      </c>
      <c r="L51" s="1103">
        <v>45195</v>
      </c>
      <c r="M51" s="1103">
        <v>43777</v>
      </c>
      <c r="N51" s="417"/>
      <c r="O51" s="406">
        <v>88638</v>
      </c>
    </row>
    <row r="52" spans="1:15" ht="10.5" customHeight="1" x14ac:dyDescent="0.2">
      <c r="A52" s="406"/>
      <c r="B52" s="416"/>
      <c r="C52" s="1107" t="s">
        <v>79</v>
      </c>
      <c r="D52" s="1102"/>
      <c r="E52" s="1103">
        <v>8635</v>
      </c>
      <c r="F52" s="1103">
        <v>8310</v>
      </c>
      <c r="G52" s="1103">
        <v>8363</v>
      </c>
      <c r="H52" s="1103">
        <v>8630</v>
      </c>
      <c r="I52" s="1103">
        <v>8083</v>
      </c>
      <c r="J52" s="1103">
        <v>8987</v>
      </c>
      <c r="K52" s="1103">
        <v>8961</v>
      </c>
      <c r="L52" s="1103">
        <v>9012</v>
      </c>
      <c r="M52" s="1103">
        <v>8677</v>
      </c>
      <c r="N52" s="417"/>
      <c r="O52" s="406">
        <v>18640</v>
      </c>
    </row>
    <row r="53" spans="1:15" ht="10.5" customHeight="1" x14ac:dyDescent="0.2">
      <c r="A53" s="406"/>
      <c r="B53" s="416"/>
      <c r="C53" s="1107" t="s">
        <v>58</v>
      </c>
      <c r="D53" s="1102"/>
      <c r="E53" s="1103">
        <v>19562</v>
      </c>
      <c r="F53" s="1103">
        <v>19358</v>
      </c>
      <c r="G53" s="1103">
        <v>18905</v>
      </c>
      <c r="H53" s="1103">
        <v>19576</v>
      </c>
      <c r="I53" s="1103">
        <v>18650</v>
      </c>
      <c r="J53" s="1103">
        <v>19529</v>
      </c>
      <c r="K53" s="1103">
        <v>18940</v>
      </c>
      <c r="L53" s="1103">
        <v>18618</v>
      </c>
      <c r="M53" s="1103">
        <v>18758</v>
      </c>
      <c r="N53" s="417"/>
      <c r="O53" s="406">
        <v>35533</v>
      </c>
    </row>
    <row r="54" spans="1:15" ht="10.5" customHeight="1" x14ac:dyDescent="0.2">
      <c r="A54" s="406"/>
      <c r="B54" s="416"/>
      <c r="C54" s="1107" t="s">
        <v>65</v>
      </c>
      <c r="D54" s="1102"/>
      <c r="E54" s="1103">
        <v>3742</v>
      </c>
      <c r="F54" s="1103">
        <v>3687</v>
      </c>
      <c r="G54" s="1103">
        <v>3694</v>
      </c>
      <c r="H54" s="1103">
        <v>3731</v>
      </c>
      <c r="I54" s="1103">
        <v>3463</v>
      </c>
      <c r="J54" s="1103">
        <v>3675</v>
      </c>
      <c r="K54" s="1103">
        <v>3587</v>
      </c>
      <c r="L54" s="1103">
        <v>3585</v>
      </c>
      <c r="M54" s="1103">
        <v>3476</v>
      </c>
      <c r="N54" s="417"/>
      <c r="O54" s="406">
        <v>6979</v>
      </c>
    </row>
    <row r="55" spans="1:15" ht="10.5" customHeight="1" x14ac:dyDescent="0.2">
      <c r="A55" s="406"/>
      <c r="B55" s="416"/>
      <c r="C55" s="1107" t="s">
        <v>67</v>
      </c>
      <c r="D55" s="1102"/>
      <c r="E55" s="1103">
        <v>3398</v>
      </c>
      <c r="F55" s="1103">
        <v>3372</v>
      </c>
      <c r="G55" s="1103">
        <v>3403</v>
      </c>
      <c r="H55" s="1103">
        <v>3596</v>
      </c>
      <c r="I55" s="1103">
        <v>3245</v>
      </c>
      <c r="J55" s="1103">
        <v>3418</v>
      </c>
      <c r="K55" s="1103">
        <v>3334</v>
      </c>
      <c r="L55" s="1103">
        <v>3255</v>
      </c>
      <c r="M55" s="1103">
        <v>3288</v>
      </c>
      <c r="N55" s="417"/>
      <c r="O55" s="406">
        <v>5622</v>
      </c>
    </row>
    <row r="56" spans="1:15" ht="10.5" customHeight="1" x14ac:dyDescent="0.2">
      <c r="A56" s="406"/>
      <c r="B56" s="416"/>
      <c r="C56" s="1107" t="s">
        <v>77</v>
      </c>
      <c r="D56" s="1102"/>
      <c r="E56" s="1103">
        <v>6918</v>
      </c>
      <c r="F56" s="1103">
        <v>6723</v>
      </c>
      <c r="G56" s="1103">
        <v>6846</v>
      </c>
      <c r="H56" s="1103">
        <v>7125</v>
      </c>
      <c r="I56" s="1103">
        <v>6428</v>
      </c>
      <c r="J56" s="1103">
        <v>7001</v>
      </c>
      <c r="K56" s="1103">
        <v>7066</v>
      </c>
      <c r="L56" s="1103">
        <v>6993</v>
      </c>
      <c r="M56" s="1103">
        <v>6748</v>
      </c>
      <c r="N56" s="417"/>
      <c r="O56" s="406">
        <v>12225</v>
      </c>
    </row>
    <row r="57" spans="1:15" ht="10.5" customHeight="1" x14ac:dyDescent="0.2">
      <c r="A57" s="406"/>
      <c r="B57" s="416"/>
      <c r="C57" s="1107" t="s">
        <v>130</v>
      </c>
      <c r="D57" s="1102"/>
      <c r="E57" s="1103">
        <v>6809</v>
      </c>
      <c r="F57" s="1103">
        <v>6984</v>
      </c>
      <c r="G57" s="1103">
        <v>6825</v>
      </c>
      <c r="H57" s="1103">
        <v>6784</v>
      </c>
      <c r="I57" s="1103">
        <v>6623</v>
      </c>
      <c r="J57" s="1103">
        <v>6923</v>
      </c>
      <c r="K57" s="1103">
        <v>6978</v>
      </c>
      <c r="L57" s="1103">
        <v>6811</v>
      </c>
      <c r="M57" s="1103">
        <v>6776</v>
      </c>
      <c r="N57" s="417"/>
      <c r="O57" s="406">
        <v>8291</v>
      </c>
    </row>
    <row r="58" spans="1:15" ht="10.5" customHeight="1" x14ac:dyDescent="0.2">
      <c r="A58" s="406"/>
      <c r="B58" s="416"/>
      <c r="C58" s="1107" t="s">
        <v>131</v>
      </c>
      <c r="D58" s="1102"/>
      <c r="E58" s="1103">
        <v>7024</v>
      </c>
      <c r="F58" s="1103">
        <v>6902</v>
      </c>
      <c r="G58" s="1103">
        <v>6781</v>
      </c>
      <c r="H58" s="1103">
        <v>7034</v>
      </c>
      <c r="I58" s="1103">
        <v>6869</v>
      </c>
      <c r="J58" s="1103">
        <v>7280</v>
      </c>
      <c r="K58" s="1103">
        <v>7279</v>
      </c>
      <c r="L58" s="1103">
        <v>7056</v>
      </c>
      <c r="M58" s="1103">
        <v>7018</v>
      </c>
      <c r="N58" s="417"/>
      <c r="O58" s="406">
        <v>12043</v>
      </c>
    </row>
    <row r="59" spans="1:15" s="444" customFormat="1" ht="15" customHeight="1" x14ac:dyDescent="0.2">
      <c r="A59" s="440"/>
      <c r="B59" s="441"/>
      <c r="C59" s="710" t="s">
        <v>148</v>
      </c>
      <c r="D59" s="710"/>
      <c r="E59" s="442"/>
      <c r="F59" s="442"/>
      <c r="G59" s="442"/>
      <c r="H59" s="442"/>
      <c r="I59" s="442"/>
      <c r="J59" s="442"/>
      <c r="K59" s="442"/>
      <c r="L59" s="442"/>
      <c r="M59" s="442"/>
      <c r="N59" s="443"/>
      <c r="O59" s="440"/>
    </row>
    <row r="60" spans="1:15" s="420" customFormat="1" ht="13.5" customHeight="1" x14ac:dyDescent="0.2">
      <c r="A60" s="418"/>
      <c r="B60" s="1117"/>
      <c r="C60" s="1765" t="s">
        <v>149</v>
      </c>
      <c r="D60" s="1765"/>
      <c r="E60" s="1105">
        <v>458.62</v>
      </c>
      <c r="F60" s="1105">
        <v>452.55</v>
      </c>
      <c r="G60" s="1105">
        <v>456.59</v>
      </c>
      <c r="H60" s="1105">
        <v>459.26</v>
      </c>
      <c r="I60" s="1105">
        <v>454.99063576868502</v>
      </c>
      <c r="J60" s="1105">
        <v>450.45730771641399</v>
      </c>
      <c r="K60" s="1105">
        <v>449.01</v>
      </c>
      <c r="L60" s="1105">
        <v>450.37</v>
      </c>
      <c r="M60" s="1105">
        <v>461.06</v>
      </c>
      <c r="N60" s="445"/>
      <c r="O60" s="418">
        <v>491.25</v>
      </c>
    </row>
    <row r="61" spans="1:15" ht="9.75" customHeight="1" x14ac:dyDescent="0.2">
      <c r="A61" s="406"/>
      <c r="B61" s="1112"/>
      <c r="C61" s="1762" t="s">
        <v>600</v>
      </c>
      <c r="D61" s="1762"/>
      <c r="E61" s="1762"/>
      <c r="F61" s="1762"/>
      <c r="G61" s="1762"/>
      <c r="H61" s="1762"/>
      <c r="I61" s="1762"/>
      <c r="J61" s="1762"/>
      <c r="K61" s="1762"/>
      <c r="L61" s="1762"/>
      <c r="M61" s="1762"/>
      <c r="N61" s="417"/>
      <c r="O61" s="406"/>
    </row>
    <row r="62" spans="1:15" ht="9" customHeight="1" thickBot="1" x14ac:dyDescent="0.25">
      <c r="A62" s="406"/>
      <c r="B62" s="416"/>
      <c r="C62" s="361"/>
      <c r="D62" s="361"/>
      <c r="E62" s="361"/>
      <c r="F62" s="361"/>
      <c r="G62" s="361"/>
      <c r="H62" s="361"/>
      <c r="I62" s="361"/>
      <c r="J62" s="361"/>
      <c r="K62" s="361"/>
      <c r="L62" s="361"/>
      <c r="M62" s="361"/>
      <c r="N62" s="417"/>
      <c r="O62" s="406"/>
    </row>
    <row r="63" spans="1:15" ht="13.5" customHeight="1" thickBot="1" x14ac:dyDescent="0.25">
      <c r="A63" s="406"/>
      <c r="B63" s="416"/>
      <c r="C63" s="1754" t="s">
        <v>22</v>
      </c>
      <c r="D63" s="1755"/>
      <c r="E63" s="1755"/>
      <c r="F63" s="1755"/>
      <c r="G63" s="1755"/>
      <c r="H63" s="1755"/>
      <c r="I63" s="1755"/>
      <c r="J63" s="1755"/>
      <c r="K63" s="1755"/>
      <c r="L63" s="1755"/>
      <c r="M63" s="1756"/>
      <c r="N63" s="417"/>
      <c r="O63" s="406"/>
    </row>
    <row r="64" spans="1:15" ht="9.75" customHeight="1" x14ac:dyDescent="0.2">
      <c r="A64" s="406"/>
      <c r="B64" s="416"/>
      <c r="C64" s="1122" t="s">
        <v>78</v>
      </c>
      <c r="D64" s="432"/>
      <c r="E64" s="447"/>
      <c r="F64" s="447"/>
      <c r="G64" s="447"/>
      <c r="H64" s="447"/>
      <c r="I64" s="447"/>
      <c r="J64" s="447"/>
      <c r="K64" s="447"/>
      <c r="L64" s="447"/>
      <c r="M64" s="447"/>
      <c r="N64" s="417"/>
      <c r="O64" s="406"/>
    </row>
    <row r="65" spans="1:15" ht="13.5" customHeight="1" x14ac:dyDescent="0.2">
      <c r="A65" s="406"/>
      <c r="B65" s="416"/>
      <c r="C65" s="1757" t="s">
        <v>145</v>
      </c>
      <c r="D65" s="1757"/>
      <c r="E65" s="442">
        <f t="shared" ref="E65:L65" si="0">+E66+E67</f>
        <v>111636</v>
      </c>
      <c r="F65" s="442">
        <f t="shared" si="0"/>
        <v>123562</v>
      </c>
      <c r="G65" s="442">
        <f t="shared" si="0"/>
        <v>107950</v>
      </c>
      <c r="H65" s="442">
        <f t="shared" si="0"/>
        <v>114795</v>
      </c>
      <c r="I65" s="442">
        <f t="shared" si="0"/>
        <v>110574</v>
      </c>
      <c r="J65" s="442">
        <f t="shared" si="0"/>
        <v>151152</v>
      </c>
      <c r="K65" s="442">
        <f t="shared" si="0"/>
        <v>76905</v>
      </c>
      <c r="L65" s="442">
        <f t="shared" si="0"/>
        <v>131549</v>
      </c>
      <c r="M65" s="442">
        <f t="shared" ref="M65" si="1">+M66+M67</f>
        <v>128920</v>
      </c>
      <c r="N65" s="417"/>
      <c r="O65" s="406"/>
    </row>
    <row r="66" spans="1:15" ht="11.25" customHeight="1" x14ac:dyDescent="0.2">
      <c r="A66" s="406"/>
      <c r="B66" s="416"/>
      <c r="C66" s="1107" t="s">
        <v>72</v>
      </c>
      <c r="D66" s="1106"/>
      <c r="E66" s="1103">
        <v>43625</v>
      </c>
      <c r="F66" s="1103">
        <v>49125</v>
      </c>
      <c r="G66" s="1103">
        <v>43204</v>
      </c>
      <c r="H66" s="1103">
        <v>46375</v>
      </c>
      <c r="I66" s="1103">
        <v>43850</v>
      </c>
      <c r="J66" s="1103">
        <v>59214</v>
      </c>
      <c r="K66" s="1103">
        <v>30256</v>
      </c>
      <c r="L66" s="1103">
        <v>52279</v>
      </c>
      <c r="M66" s="1103">
        <v>50228</v>
      </c>
      <c r="N66" s="417"/>
      <c r="O66" s="406"/>
    </row>
    <row r="67" spans="1:15" ht="11.25" customHeight="1" x14ac:dyDescent="0.2">
      <c r="A67" s="406"/>
      <c r="B67" s="416"/>
      <c r="C67" s="1107" t="s">
        <v>71</v>
      </c>
      <c r="D67" s="1106"/>
      <c r="E67" s="1103">
        <v>68011</v>
      </c>
      <c r="F67" s="1103">
        <v>74437</v>
      </c>
      <c r="G67" s="1103">
        <v>64746</v>
      </c>
      <c r="H67" s="1103">
        <v>68420</v>
      </c>
      <c r="I67" s="1103">
        <v>66724</v>
      </c>
      <c r="J67" s="1103">
        <v>91938</v>
      </c>
      <c r="K67" s="1103">
        <v>46649</v>
      </c>
      <c r="L67" s="1103">
        <v>79270</v>
      </c>
      <c r="M67" s="1103">
        <v>78692</v>
      </c>
      <c r="N67" s="417"/>
      <c r="O67" s="406">
        <v>58328</v>
      </c>
    </row>
    <row r="68" spans="1:15" s="444" customFormat="1" ht="12" customHeight="1" x14ac:dyDescent="0.2">
      <c r="A68" s="440"/>
      <c r="B68" s="441"/>
      <c r="C68" s="1761" t="s">
        <v>600</v>
      </c>
      <c r="D68" s="1761"/>
      <c r="E68" s="1761"/>
      <c r="F68" s="1761"/>
      <c r="G68" s="1761"/>
      <c r="H68" s="1761"/>
      <c r="I68" s="1761"/>
      <c r="J68" s="1761"/>
      <c r="K68" s="1761"/>
      <c r="L68" s="1761"/>
      <c r="M68" s="1761"/>
      <c r="N68" s="417"/>
      <c r="O68" s="440"/>
    </row>
    <row r="69" spans="1:15" ht="13.5" customHeight="1" x14ac:dyDescent="0.2">
      <c r="A69" s="406"/>
      <c r="B69" s="416"/>
      <c r="C69" s="1111" t="s">
        <v>435</v>
      </c>
      <c r="D69" s="90"/>
      <c r="E69" s="90"/>
      <c r="F69" s="90"/>
      <c r="G69" s="794" t="s">
        <v>134</v>
      </c>
      <c r="H69" s="90"/>
      <c r="I69" s="90"/>
      <c r="J69" s="90"/>
      <c r="K69" s="90"/>
      <c r="L69" s="90"/>
      <c r="M69" s="90"/>
      <c r="N69" s="417"/>
      <c r="O69" s="406"/>
    </row>
    <row r="70" spans="1:15" ht="9" customHeight="1" x14ac:dyDescent="0.2">
      <c r="A70" s="406"/>
      <c r="B70" s="416"/>
      <c r="C70" s="1758" t="s">
        <v>243</v>
      </c>
      <c r="D70" s="1758"/>
      <c r="E70" s="1758"/>
      <c r="F70" s="1758"/>
      <c r="G70" s="1758"/>
      <c r="H70" s="1758"/>
      <c r="I70" s="1758"/>
      <c r="J70" s="1758"/>
      <c r="K70" s="1758"/>
      <c r="L70" s="1758"/>
      <c r="M70" s="1758"/>
      <c r="N70" s="1108"/>
      <c r="O70" s="406"/>
    </row>
    <row r="71" spans="1:15" ht="9" customHeight="1" x14ac:dyDescent="0.2">
      <c r="A71" s="406"/>
      <c r="B71" s="416"/>
      <c r="C71" s="1109" t="s">
        <v>244</v>
      </c>
      <c r="D71" s="1109"/>
      <c r="E71" s="1109"/>
      <c r="F71" s="1109"/>
      <c r="G71" s="1109"/>
      <c r="H71" s="1109"/>
      <c r="I71" s="1109"/>
      <c r="J71" s="1110"/>
      <c r="K71" s="1758"/>
      <c r="L71" s="1758"/>
      <c r="M71" s="1758"/>
      <c r="N71" s="1760"/>
      <c r="O71" s="406"/>
    </row>
    <row r="72" spans="1:15" ht="13.5" customHeight="1" x14ac:dyDescent="0.2">
      <c r="A72" s="406"/>
      <c r="B72" s="416"/>
      <c r="C72" s="406"/>
      <c r="D72" s="406"/>
      <c r="E72" s="413"/>
      <c r="F72" s="413"/>
      <c r="G72" s="413"/>
      <c r="H72" s="413"/>
      <c r="I72" s="413"/>
      <c r="J72" s="413"/>
      <c r="K72" s="1759">
        <v>42795</v>
      </c>
      <c r="L72" s="1759"/>
      <c r="M72" s="1759"/>
      <c r="N72" s="450">
        <v>19</v>
      </c>
      <c r="O72" s="413"/>
    </row>
    <row r="73" spans="1:15" ht="13.5" customHeight="1" x14ac:dyDescent="0.2"/>
  </sheetData>
  <mergeCells count="31">
    <mergeCell ref="C25:D25"/>
    <mergeCell ref="B1:D1"/>
    <mergeCell ref="B2:D2"/>
    <mergeCell ref="C4:M4"/>
    <mergeCell ref="C5:D6"/>
    <mergeCell ref="C8:D8"/>
    <mergeCell ref="C18:M18"/>
    <mergeCell ref="C20:M20"/>
    <mergeCell ref="C22:D22"/>
    <mergeCell ref="C24:D24"/>
    <mergeCell ref="E6:K6"/>
    <mergeCell ref="L6:M6"/>
    <mergeCell ref="C61:M61"/>
    <mergeCell ref="C26:D26"/>
    <mergeCell ref="C27:D27"/>
    <mergeCell ref="C28:M28"/>
    <mergeCell ref="C30:M30"/>
    <mergeCell ref="C32:D32"/>
    <mergeCell ref="C34:D34"/>
    <mergeCell ref="C35:D35"/>
    <mergeCell ref="C36:D36"/>
    <mergeCell ref="C37:D37"/>
    <mergeCell ref="C38:D38"/>
    <mergeCell ref="C60:D60"/>
    <mergeCell ref="C63:M63"/>
    <mergeCell ref="C65:D65"/>
    <mergeCell ref="C70:M70"/>
    <mergeCell ref="K72:M72"/>
    <mergeCell ref="K71:N71"/>
    <mergeCell ref="C68:H68"/>
    <mergeCell ref="I68:M68"/>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dimension ref="A1:Z73"/>
  <sheetViews>
    <sheetView zoomScaleNormal="100" workbookViewId="0"/>
  </sheetViews>
  <sheetFormatPr defaultRowHeight="12.75" x14ac:dyDescent="0.2"/>
  <cols>
    <col min="1" max="1" width="0.85546875" style="411" customWidth="1"/>
    <col min="2" max="2" width="2.5703125" style="411" customWidth="1"/>
    <col min="3" max="3" width="0.7109375" style="411" customWidth="1"/>
    <col min="4" max="4" width="31.7109375" style="411" customWidth="1"/>
    <col min="5" max="7" width="4.7109375" style="683" customWidth="1"/>
    <col min="8" max="11" width="4.7109375" style="581" customWidth="1"/>
    <col min="12" max="13" width="4.7109375" style="683" customWidth="1"/>
    <col min="14" max="15" width="4.7109375" style="581" customWidth="1"/>
    <col min="16" max="17" width="4.7109375" style="683" customWidth="1"/>
    <col min="18" max="18" width="2.42578125" style="712" customWidth="1"/>
    <col min="19" max="19" width="0.85546875" style="411" customWidth="1"/>
    <col min="20" max="16384" width="9.140625" style="411"/>
  </cols>
  <sheetData>
    <row r="1" spans="1:26" ht="13.5" customHeight="1" x14ac:dyDescent="0.2">
      <c r="A1" s="406"/>
      <c r="B1" s="955"/>
      <c r="C1" s="955"/>
      <c r="E1" s="1777" t="s">
        <v>323</v>
      </c>
      <c r="F1" s="1777"/>
      <c r="G1" s="1777"/>
      <c r="H1" s="1777"/>
      <c r="I1" s="1777"/>
      <c r="J1" s="1777"/>
      <c r="K1" s="1777"/>
      <c r="L1" s="1777"/>
      <c r="M1" s="1777"/>
      <c r="N1" s="1777"/>
      <c r="O1" s="1777"/>
      <c r="P1" s="1777"/>
      <c r="Q1" s="1777"/>
      <c r="R1" s="713"/>
      <c r="S1" s="406"/>
    </row>
    <row r="2" spans="1:26" ht="6" customHeight="1" x14ac:dyDescent="0.2">
      <c r="A2" s="406"/>
      <c r="B2" s="956"/>
      <c r="C2" s="957"/>
      <c r="D2" s="957"/>
      <c r="E2" s="638"/>
      <c r="F2" s="638"/>
      <c r="G2" s="638"/>
      <c r="H2" s="639"/>
      <c r="I2" s="639"/>
      <c r="J2" s="639"/>
      <c r="K2" s="639"/>
      <c r="L2" s="638"/>
      <c r="M2" s="638"/>
      <c r="N2" s="639"/>
      <c r="O2" s="639"/>
      <c r="P2" s="638"/>
      <c r="Q2" s="638" t="s">
        <v>324</v>
      </c>
      <c r="R2" s="714"/>
      <c r="S2" s="416"/>
    </row>
    <row r="3" spans="1:26" ht="13.5" customHeight="1" thickBot="1" x14ac:dyDescent="0.25">
      <c r="A3" s="406"/>
      <c r="B3" s="469"/>
      <c r="C3" s="416"/>
      <c r="D3" s="416"/>
      <c r="E3" s="640"/>
      <c r="F3" s="640"/>
      <c r="G3" s="640"/>
      <c r="H3" s="587"/>
      <c r="I3" s="587"/>
      <c r="J3" s="587"/>
      <c r="K3" s="587"/>
      <c r="L3" s="640"/>
      <c r="M3" s="640"/>
      <c r="N3" s="587"/>
      <c r="O3" s="587"/>
      <c r="P3" s="1778" t="s">
        <v>73</v>
      </c>
      <c r="Q3" s="1778"/>
      <c r="R3" s="715"/>
      <c r="S3" s="416"/>
    </row>
    <row r="4" spans="1:26" ht="13.5" customHeight="1" thickBot="1" x14ac:dyDescent="0.25">
      <c r="A4" s="406"/>
      <c r="B4" s="469"/>
      <c r="C4" s="623" t="s">
        <v>384</v>
      </c>
      <c r="D4" s="641"/>
      <c r="E4" s="642"/>
      <c r="F4" s="642"/>
      <c r="G4" s="642"/>
      <c r="H4" s="642"/>
      <c r="I4" s="642"/>
      <c r="J4" s="642"/>
      <c r="K4" s="642"/>
      <c r="L4" s="642"/>
      <c r="M4" s="642"/>
      <c r="N4" s="642"/>
      <c r="O4" s="642"/>
      <c r="P4" s="642"/>
      <c r="Q4" s="643"/>
      <c r="R4" s="713"/>
      <c r="S4" s="87"/>
      <c r="T4" s="1080"/>
      <c r="U4" s="1080"/>
      <c r="V4" s="1080"/>
      <c r="W4" s="1080"/>
      <c r="X4" s="1080"/>
      <c r="Y4" s="1080"/>
      <c r="Z4" s="1080"/>
    </row>
    <row r="5" spans="1:26" s="433" customFormat="1" ht="4.5" customHeight="1" x14ac:dyDescent="0.2">
      <c r="A5" s="406"/>
      <c r="B5" s="469"/>
      <c r="C5" s="644"/>
      <c r="D5" s="644"/>
      <c r="E5" s="645"/>
      <c r="F5" s="645"/>
      <c r="G5" s="645"/>
      <c r="H5" s="645"/>
      <c r="I5" s="645"/>
      <c r="J5" s="645"/>
      <c r="K5" s="645"/>
      <c r="L5" s="645"/>
      <c r="M5" s="645"/>
      <c r="N5" s="645"/>
      <c r="O5" s="645"/>
      <c r="P5" s="645"/>
      <c r="Q5" s="645"/>
      <c r="R5" s="713"/>
      <c r="S5" s="87"/>
      <c r="T5" s="1080"/>
      <c r="U5" s="1080"/>
      <c r="V5" s="1080"/>
      <c r="W5" s="1080"/>
      <c r="X5" s="1080"/>
      <c r="Y5" s="1080"/>
      <c r="Z5" s="1080"/>
    </row>
    <row r="6" spans="1:26" s="433" customFormat="1" ht="13.5" customHeight="1" x14ac:dyDescent="0.2">
      <c r="A6" s="406"/>
      <c r="B6" s="469"/>
      <c r="C6" s="644"/>
      <c r="D6" s="644"/>
      <c r="E6" s="1780">
        <v>2016</v>
      </c>
      <c r="F6" s="1780"/>
      <c r="G6" s="1780"/>
      <c r="H6" s="1780"/>
      <c r="I6" s="1780"/>
      <c r="J6" s="1780"/>
      <c r="K6" s="1780"/>
      <c r="L6" s="1780"/>
      <c r="M6" s="1780"/>
      <c r="N6" s="1780"/>
      <c r="O6" s="1780"/>
      <c r="P6" s="1713">
        <v>2017</v>
      </c>
      <c r="Q6" s="1713"/>
      <c r="R6" s="713"/>
      <c r="S6" s="87"/>
      <c r="T6" s="1080"/>
      <c r="U6" s="1080"/>
      <c r="V6" s="1080"/>
      <c r="W6" s="1080"/>
      <c r="X6" s="1080"/>
      <c r="Y6" s="1080"/>
      <c r="Z6" s="1080"/>
    </row>
    <row r="7" spans="1:26" s="433" customFormat="1" ht="13.5" customHeight="1" x14ac:dyDescent="0.2">
      <c r="A7" s="406"/>
      <c r="B7" s="469"/>
      <c r="C7" s="644"/>
      <c r="D7" s="644"/>
      <c r="E7" s="782" t="s">
        <v>104</v>
      </c>
      <c r="F7" s="782" t="s">
        <v>103</v>
      </c>
      <c r="G7" s="782" t="s">
        <v>102</v>
      </c>
      <c r="H7" s="782" t="s">
        <v>101</v>
      </c>
      <c r="I7" s="782" t="s">
        <v>100</v>
      </c>
      <c r="J7" s="782" t="s">
        <v>99</v>
      </c>
      <c r="K7" s="782" t="s">
        <v>98</v>
      </c>
      <c r="L7" s="782" t="s">
        <v>97</v>
      </c>
      <c r="M7" s="782" t="s">
        <v>96</v>
      </c>
      <c r="N7" s="782" t="s">
        <v>95</v>
      </c>
      <c r="O7" s="782" t="s">
        <v>94</v>
      </c>
      <c r="P7" s="782" t="s">
        <v>93</v>
      </c>
      <c r="Q7" s="782" t="s">
        <v>104</v>
      </c>
      <c r="R7" s="713"/>
      <c r="S7" s="424"/>
      <c r="T7" s="1080"/>
      <c r="U7" s="1080"/>
      <c r="V7" s="1080"/>
      <c r="W7" s="1080"/>
      <c r="X7" s="1080"/>
      <c r="Y7" s="1080"/>
      <c r="Z7" s="1080"/>
    </row>
    <row r="8" spans="1:26" s="433" customFormat="1" ht="3.75" customHeight="1" x14ac:dyDescent="0.2">
      <c r="A8" s="406"/>
      <c r="B8" s="469"/>
      <c r="C8" s="644"/>
      <c r="D8" s="644"/>
      <c r="E8" s="424"/>
      <c r="F8" s="424"/>
      <c r="G8" s="424"/>
      <c r="H8" s="424"/>
      <c r="I8" s="424"/>
      <c r="J8" s="424"/>
      <c r="K8" s="424"/>
      <c r="L8" s="424"/>
      <c r="M8" s="424"/>
      <c r="N8" s="424"/>
      <c r="O8" s="424"/>
      <c r="P8" s="424"/>
      <c r="Q8" s="424"/>
      <c r="R8" s="713"/>
      <c r="S8" s="424"/>
      <c r="T8" s="1080"/>
      <c r="U8" s="1080"/>
      <c r="V8" s="1080"/>
      <c r="W8" s="1080"/>
      <c r="X8" s="1080"/>
      <c r="Y8" s="1080"/>
      <c r="Z8" s="1080"/>
    </row>
    <row r="9" spans="1:26" s="648" customFormat="1" ht="15.75" customHeight="1" x14ac:dyDescent="0.2">
      <c r="A9" s="646"/>
      <c r="B9" s="499"/>
      <c r="C9" s="953" t="s">
        <v>309</v>
      </c>
      <c r="D9" s="953"/>
      <c r="E9" s="356">
        <v>0.77090204366230641</v>
      </c>
      <c r="F9" s="356">
        <v>0.96392802887224627</v>
      </c>
      <c r="G9" s="356">
        <v>1.093825208177345</v>
      </c>
      <c r="H9" s="356">
        <v>1.1925705797204744</v>
      </c>
      <c r="I9" s="356">
        <v>1.2048848376026648</v>
      </c>
      <c r="J9" s="356">
        <v>1.2105555140769497</v>
      </c>
      <c r="K9" s="356">
        <v>1.3071234908293063</v>
      </c>
      <c r="L9" s="356">
        <v>1.3444194716935347</v>
      </c>
      <c r="M9" s="356">
        <v>1.3167402848612642</v>
      </c>
      <c r="N9" s="356">
        <v>1.2228697099483503</v>
      </c>
      <c r="O9" s="356">
        <v>1.1357827478510572</v>
      </c>
      <c r="P9" s="356">
        <v>1.1760901839052016</v>
      </c>
      <c r="Q9" s="356">
        <v>1.3410218004505985</v>
      </c>
      <c r="R9" s="716"/>
      <c r="S9" s="393"/>
      <c r="T9" s="1491"/>
      <c r="U9" s="1495"/>
      <c r="V9" s="1495"/>
      <c r="W9" s="1495"/>
      <c r="X9" s="1495"/>
      <c r="Y9" s="1492"/>
      <c r="Z9" s="1492"/>
    </row>
    <row r="10" spans="1:26" s="648" customFormat="1" ht="15.75" customHeight="1" x14ac:dyDescent="0.2">
      <c r="A10" s="646"/>
      <c r="B10" s="499"/>
      <c r="C10" s="953" t="s">
        <v>310</v>
      </c>
      <c r="D10" s="218"/>
      <c r="E10" s="649"/>
      <c r="F10" s="649"/>
      <c r="G10" s="649"/>
      <c r="H10" s="649"/>
      <c r="I10" s="649"/>
      <c r="J10" s="649"/>
      <c r="K10" s="649"/>
      <c r="L10" s="649"/>
      <c r="M10" s="649"/>
      <c r="N10" s="649"/>
      <c r="O10" s="649"/>
      <c r="P10" s="649"/>
      <c r="Q10" s="649"/>
      <c r="R10" s="717"/>
      <c r="S10" s="393"/>
      <c r="T10" s="1491"/>
      <c r="U10" s="1495"/>
      <c r="V10" s="1495"/>
      <c r="W10" s="1495"/>
      <c r="X10" s="1495"/>
      <c r="Y10" s="1492"/>
      <c r="Z10" s="1492"/>
    </row>
    <row r="11" spans="1:26" s="433" customFormat="1" ht="11.25" customHeight="1" x14ac:dyDescent="0.2">
      <c r="A11" s="406"/>
      <c r="B11" s="469"/>
      <c r="C11" s="416"/>
      <c r="D11" s="95" t="s">
        <v>474</v>
      </c>
      <c r="E11" s="650">
        <v>-0.87600675886666668</v>
      </c>
      <c r="F11" s="650">
        <v>-1.0917661205444444</v>
      </c>
      <c r="G11" s="650">
        <v>-1.8072660749111111</v>
      </c>
      <c r="H11" s="650">
        <v>-2.0767208458444446</v>
      </c>
      <c r="I11" s="650">
        <v>-1.5095743140777778</v>
      </c>
      <c r="J11" s="650">
        <v>-1.2692790975333332</v>
      </c>
      <c r="K11" s="650">
        <v>-1.1097047986555557</v>
      </c>
      <c r="L11" s="650">
        <v>-1.061582607988889</v>
      </c>
      <c r="M11" s="650">
        <v>-0.43091576162222234</v>
      </c>
      <c r="N11" s="650">
        <v>0.41726350510000004</v>
      </c>
      <c r="O11" s="650">
        <v>1.1039365419666669</v>
      </c>
      <c r="P11" s="650">
        <v>1.4950841565000001</v>
      </c>
      <c r="Q11" s="650">
        <v>1.4990289036666669</v>
      </c>
      <c r="R11" s="577"/>
      <c r="S11" s="87"/>
      <c r="T11" s="1491"/>
      <c r="U11" s="1495"/>
      <c r="V11" s="1495"/>
      <c r="W11" s="1495"/>
      <c r="X11" s="1495"/>
      <c r="Y11" s="1080"/>
      <c r="Z11" s="1080"/>
    </row>
    <row r="12" spans="1:26" s="433" customFormat="1" ht="12.75" customHeight="1" x14ac:dyDescent="0.2">
      <c r="A12" s="406"/>
      <c r="B12" s="469"/>
      <c r="C12" s="416"/>
      <c r="D12" s="95" t="s">
        <v>471</v>
      </c>
      <c r="E12" s="650">
        <v>-34.073193046083333</v>
      </c>
      <c r="F12" s="650">
        <v>-32.823662777316663</v>
      </c>
      <c r="G12" s="650">
        <v>-33.07523287155</v>
      </c>
      <c r="H12" s="650">
        <v>-32.570558462433333</v>
      </c>
      <c r="I12" s="650">
        <v>-32.745192968766673</v>
      </c>
      <c r="J12" s="650">
        <v>-32.080188164050007</v>
      </c>
      <c r="K12" s="650">
        <v>-30.994255316816666</v>
      </c>
      <c r="L12" s="650">
        <v>-29.6321954979</v>
      </c>
      <c r="M12" s="650">
        <v>-29.157584307516668</v>
      </c>
      <c r="N12" s="650">
        <v>-29.696040917216667</v>
      </c>
      <c r="O12" s="650">
        <v>-30.239187378666667</v>
      </c>
      <c r="P12" s="650">
        <v>-29.631397486466668</v>
      </c>
      <c r="Q12" s="650">
        <v>-27.277619465533334</v>
      </c>
      <c r="R12" s="577"/>
      <c r="S12" s="87"/>
      <c r="T12" s="1491"/>
      <c r="U12" s="1495"/>
      <c r="V12" s="1495"/>
      <c r="W12" s="1495"/>
      <c r="X12" s="1495"/>
      <c r="Y12" s="1080"/>
      <c r="Z12" s="1080"/>
    </row>
    <row r="13" spans="1:26" s="433" customFormat="1" ht="12" customHeight="1" x14ac:dyDescent="0.2">
      <c r="A13" s="406"/>
      <c r="B13" s="469"/>
      <c r="C13" s="416"/>
      <c r="D13" s="95" t="s">
        <v>472</v>
      </c>
      <c r="E13" s="650">
        <v>-0.21301830933333329</v>
      </c>
      <c r="F13" s="650">
        <v>-0.50857276448888888</v>
      </c>
      <c r="G13" s="650">
        <v>0.69964303446666654</v>
      </c>
      <c r="H13" s="650">
        <v>1.7722335223999999</v>
      </c>
      <c r="I13" s="650">
        <v>3.4020633576333332</v>
      </c>
      <c r="J13" s="650">
        <v>5.0064920025333342</v>
      </c>
      <c r="K13" s="650">
        <v>6.4021945862222225</v>
      </c>
      <c r="L13" s="650">
        <v>6.9199882443444451</v>
      </c>
      <c r="M13" s="650">
        <v>6.7846826247444438</v>
      </c>
      <c r="N13" s="650">
        <v>6.4000293378888884</v>
      </c>
      <c r="O13" s="650">
        <v>6.1850416658888889</v>
      </c>
      <c r="P13" s="650">
        <v>6.472403641244445</v>
      </c>
      <c r="Q13" s="650">
        <v>6.9300484305222234</v>
      </c>
      <c r="R13" s="577"/>
      <c r="S13" s="87"/>
      <c r="T13" s="1491"/>
      <c r="U13" s="1491"/>
      <c r="V13" s="1492"/>
      <c r="W13" s="1080"/>
      <c r="X13" s="1080"/>
      <c r="Y13" s="1080"/>
      <c r="Z13" s="1080"/>
    </row>
    <row r="14" spans="1:26" s="433" customFormat="1" ht="12" customHeight="1" x14ac:dyDescent="0.2">
      <c r="A14" s="406"/>
      <c r="B14" s="469"/>
      <c r="C14" s="416"/>
      <c r="D14" s="95" t="s">
        <v>151</v>
      </c>
      <c r="E14" s="650">
        <v>5.2055587148888893</v>
      </c>
      <c r="F14" s="650">
        <v>5.9322632686666665</v>
      </c>
      <c r="G14" s="650">
        <v>8.5621117784444447</v>
      </c>
      <c r="H14" s="650">
        <v>7.745382525666666</v>
      </c>
      <c r="I14" s="650">
        <v>7.5636415947777769</v>
      </c>
      <c r="J14" s="650">
        <v>5.7219812668888892</v>
      </c>
      <c r="K14" s="650">
        <v>7.896726457333334</v>
      </c>
      <c r="L14" s="650">
        <v>8.4538619703333353</v>
      </c>
      <c r="M14" s="650">
        <v>8.2845531951111102</v>
      </c>
      <c r="N14" s="650">
        <v>6.9159763183333327</v>
      </c>
      <c r="O14" s="650">
        <v>7.0302710333333325</v>
      </c>
      <c r="P14" s="650">
        <v>7.8967812294444437</v>
      </c>
      <c r="Q14" s="650">
        <v>10.052768075555555</v>
      </c>
      <c r="R14" s="577"/>
      <c r="S14" s="87"/>
      <c r="T14" s="1491"/>
      <c r="U14" s="1491"/>
      <c r="V14" s="1492"/>
      <c r="W14" s="1080"/>
      <c r="X14" s="1080"/>
      <c r="Y14" s="1080"/>
      <c r="Z14" s="1080"/>
    </row>
    <row r="15" spans="1:26" s="433" customFormat="1" ht="10.5" customHeight="1" x14ac:dyDescent="0.2">
      <c r="A15" s="406"/>
      <c r="B15" s="469"/>
      <c r="C15" s="416"/>
      <c r="D15" s="172"/>
      <c r="E15" s="651"/>
      <c r="F15" s="651"/>
      <c r="G15" s="651"/>
      <c r="H15" s="651"/>
      <c r="I15" s="651"/>
      <c r="J15" s="651"/>
      <c r="K15" s="651"/>
      <c r="L15" s="651"/>
      <c r="M15" s="651"/>
      <c r="N15" s="651"/>
      <c r="O15" s="651"/>
      <c r="P15" s="651"/>
      <c r="Q15" s="651"/>
      <c r="R15" s="577"/>
      <c r="S15" s="87"/>
      <c r="T15" s="1491"/>
      <c r="U15" s="1491"/>
      <c r="V15" s="1492"/>
      <c r="W15" s="1080"/>
      <c r="X15" s="1080"/>
      <c r="Y15" s="1080"/>
      <c r="Z15" s="1080"/>
    </row>
    <row r="16" spans="1:26" s="433" customFormat="1" ht="10.5" customHeight="1" x14ac:dyDescent="0.2">
      <c r="A16" s="406"/>
      <c r="B16" s="469"/>
      <c r="C16" s="416"/>
      <c r="D16" s="172"/>
      <c r="E16" s="651"/>
      <c r="F16" s="651"/>
      <c r="G16" s="651"/>
      <c r="H16" s="651"/>
      <c r="I16" s="651"/>
      <c r="J16" s="651"/>
      <c r="K16" s="651"/>
      <c r="L16" s="651"/>
      <c r="M16" s="651"/>
      <c r="N16" s="651"/>
      <c r="O16" s="651"/>
      <c r="P16" s="651"/>
      <c r="Q16" s="651"/>
      <c r="R16" s="577"/>
      <c r="S16" s="87"/>
      <c r="T16" s="1080"/>
      <c r="U16" s="1080"/>
      <c r="V16" s="1493"/>
      <c r="W16" s="1080"/>
      <c r="X16" s="1080"/>
      <c r="Y16" s="1080"/>
      <c r="Z16" s="1080"/>
    </row>
    <row r="17" spans="1:26" s="433" customFormat="1" ht="10.5" customHeight="1" x14ac:dyDescent="0.2">
      <c r="A17" s="406"/>
      <c r="B17" s="469"/>
      <c r="C17" s="416"/>
      <c r="D17" s="172"/>
      <c r="E17" s="651"/>
      <c r="F17" s="651"/>
      <c r="G17" s="651"/>
      <c r="H17" s="651"/>
      <c r="I17" s="651"/>
      <c r="J17" s="651"/>
      <c r="K17" s="651"/>
      <c r="L17" s="651"/>
      <c r="M17" s="651"/>
      <c r="N17" s="651"/>
      <c r="O17" s="651"/>
      <c r="P17" s="651"/>
      <c r="Q17" s="651"/>
      <c r="R17" s="577"/>
      <c r="S17" s="87"/>
      <c r="T17" s="1080"/>
      <c r="U17" s="1080"/>
      <c r="V17" s="1493"/>
      <c r="W17" s="1080"/>
      <c r="X17" s="1080"/>
      <c r="Y17" s="1080"/>
      <c r="Z17" s="1080"/>
    </row>
    <row r="18" spans="1:26" s="433" customFormat="1" ht="10.5" customHeight="1" x14ac:dyDescent="0.2">
      <c r="A18" s="406"/>
      <c r="B18" s="469"/>
      <c r="C18" s="416"/>
      <c r="D18" s="172"/>
      <c r="E18" s="651"/>
      <c r="F18" s="651"/>
      <c r="G18" s="651"/>
      <c r="H18" s="651"/>
      <c r="I18" s="651"/>
      <c r="J18" s="651"/>
      <c r="K18" s="651"/>
      <c r="L18" s="651"/>
      <c r="M18" s="651"/>
      <c r="N18" s="651"/>
      <c r="O18" s="651"/>
      <c r="P18" s="651"/>
      <c r="Q18" s="651"/>
      <c r="R18" s="577"/>
      <c r="S18" s="87"/>
      <c r="T18" s="1080"/>
      <c r="U18" s="1080"/>
      <c r="V18" s="1493"/>
      <c r="W18" s="1080"/>
      <c r="X18" s="1080"/>
      <c r="Y18" s="1080"/>
      <c r="Z18" s="1080"/>
    </row>
    <row r="19" spans="1:26" s="433" customFormat="1" ht="10.5" customHeight="1" x14ac:dyDescent="0.2">
      <c r="A19" s="406"/>
      <c r="B19" s="469"/>
      <c r="C19" s="416"/>
      <c r="D19" s="172"/>
      <c r="E19" s="651"/>
      <c r="F19" s="651"/>
      <c r="G19" s="651"/>
      <c r="H19" s="651"/>
      <c r="I19" s="651"/>
      <c r="J19" s="651"/>
      <c r="K19" s="651"/>
      <c r="L19" s="651"/>
      <c r="M19" s="651"/>
      <c r="N19" s="651"/>
      <c r="O19" s="651"/>
      <c r="P19" s="651"/>
      <c r="Q19" s="651"/>
      <c r="R19" s="577"/>
      <c r="S19" s="87"/>
      <c r="T19" s="1080"/>
      <c r="U19" s="1080"/>
      <c r="V19" s="1493"/>
      <c r="W19" s="1080"/>
      <c r="X19" s="1080"/>
      <c r="Y19" s="1080"/>
      <c r="Z19" s="1080"/>
    </row>
    <row r="20" spans="1:26" s="433" customFormat="1" ht="10.5" customHeight="1" x14ac:dyDescent="0.2">
      <c r="A20" s="406"/>
      <c r="B20" s="469"/>
      <c r="C20" s="416"/>
      <c r="D20" s="172"/>
      <c r="E20" s="651"/>
      <c r="F20" s="651"/>
      <c r="G20" s="651"/>
      <c r="H20" s="651"/>
      <c r="I20" s="651"/>
      <c r="J20" s="651"/>
      <c r="K20" s="651"/>
      <c r="L20" s="651"/>
      <c r="M20" s="651"/>
      <c r="N20" s="651"/>
      <c r="O20" s="651"/>
      <c r="P20" s="651"/>
      <c r="Q20" s="651"/>
      <c r="R20" s="577"/>
      <c r="S20" s="87"/>
      <c r="T20" s="1080"/>
      <c r="U20" s="1080"/>
      <c r="V20" s="1493"/>
      <c r="W20" s="1080"/>
      <c r="X20" s="1080"/>
      <c r="Y20" s="1080"/>
      <c r="Z20" s="1080"/>
    </row>
    <row r="21" spans="1:26" s="433" customFormat="1" ht="10.5" customHeight="1" x14ac:dyDescent="0.2">
      <c r="A21" s="406"/>
      <c r="B21" s="469"/>
      <c r="C21" s="416"/>
      <c r="D21" s="172"/>
      <c r="E21" s="651"/>
      <c r="F21" s="651"/>
      <c r="G21" s="651"/>
      <c r="H21" s="651"/>
      <c r="I21" s="651"/>
      <c r="J21" s="651"/>
      <c r="K21" s="651"/>
      <c r="L21" s="651"/>
      <c r="M21" s="651"/>
      <c r="N21" s="651"/>
      <c r="O21" s="651"/>
      <c r="P21" s="651"/>
      <c r="Q21" s="651"/>
      <c r="R21" s="577"/>
      <c r="S21" s="87"/>
      <c r="T21" s="1080"/>
      <c r="U21" s="1080"/>
      <c r="V21" s="1493"/>
      <c r="W21" s="1080"/>
      <c r="X21" s="1080"/>
      <c r="Y21" s="1080"/>
      <c r="Z21" s="1080"/>
    </row>
    <row r="22" spans="1:26" s="433" customFormat="1" ht="10.5" customHeight="1" x14ac:dyDescent="0.2">
      <c r="A22" s="406"/>
      <c r="B22" s="469"/>
      <c r="C22" s="416"/>
      <c r="D22" s="172"/>
      <c r="E22" s="651"/>
      <c r="F22" s="651"/>
      <c r="G22" s="651"/>
      <c r="H22" s="651"/>
      <c r="I22" s="651"/>
      <c r="J22" s="651"/>
      <c r="K22" s="651"/>
      <c r="L22" s="651"/>
      <c r="M22" s="651"/>
      <c r="N22" s="651"/>
      <c r="O22" s="651"/>
      <c r="P22" s="651"/>
      <c r="Q22" s="651"/>
      <c r="R22" s="577"/>
      <c r="S22" s="87"/>
      <c r="T22" s="1080"/>
      <c r="U22" s="1080"/>
      <c r="V22" s="1493"/>
      <c r="W22" s="1080"/>
      <c r="X22" s="1080"/>
      <c r="Y22" s="1080"/>
      <c r="Z22" s="1080"/>
    </row>
    <row r="23" spans="1:26" s="433" customFormat="1" ht="10.5" customHeight="1" x14ac:dyDescent="0.2">
      <c r="A23" s="406"/>
      <c r="B23" s="469"/>
      <c r="C23" s="416"/>
      <c r="D23" s="172"/>
      <c r="E23" s="651"/>
      <c r="F23" s="651"/>
      <c r="G23" s="651"/>
      <c r="H23" s="651"/>
      <c r="I23" s="651"/>
      <c r="J23" s="651"/>
      <c r="K23" s="651"/>
      <c r="L23" s="651"/>
      <c r="M23" s="651"/>
      <c r="N23" s="651"/>
      <c r="O23" s="651"/>
      <c r="P23" s="651"/>
      <c r="Q23" s="651"/>
      <c r="R23" s="577"/>
      <c r="S23" s="87"/>
      <c r="T23" s="1080"/>
      <c r="U23" s="1080"/>
      <c r="V23" s="1493"/>
      <c r="W23" s="1080"/>
      <c r="X23" s="1080"/>
      <c r="Y23" s="1080"/>
      <c r="Z23" s="1080"/>
    </row>
    <row r="24" spans="1:26" s="433" customFormat="1" ht="10.5" customHeight="1" x14ac:dyDescent="0.2">
      <c r="A24" s="406"/>
      <c r="B24" s="469"/>
      <c r="C24" s="416"/>
      <c r="D24" s="172"/>
      <c r="E24" s="651"/>
      <c r="F24" s="651"/>
      <c r="G24" s="651"/>
      <c r="H24" s="651"/>
      <c r="I24" s="651"/>
      <c r="J24" s="651"/>
      <c r="K24" s="651"/>
      <c r="L24" s="651"/>
      <c r="M24" s="651"/>
      <c r="N24" s="651"/>
      <c r="O24" s="651"/>
      <c r="P24" s="651"/>
      <c r="Q24" s="651"/>
      <c r="R24" s="577"/>
      <c r="S24" s="87"/>
      <c r="T24" s="1080"/>
      <c r="U24" s="1080"/>
      <c r="V24" s="1493"/>
      <c r="W24" s="1080"/>
      <c r="X24" s="1080"/>
      <c r="Y24" s="1080"/>
      <c r="Z24" s="1080"/>
    </row>
    <row r="25" spans="1:26" s="433" customFormat="1" ht="10.5" customHeight="1" x14ac:dyDescent="0.2">
      <c r="A25" s="406"/>
      <c r="B25" s="469"/>
      <c r="C25" s="416"/>
      <c r="D25" s="172"/>
      <c r="E25" s="651"/>
      <c r="F25" s="651"/>
      <c r="G25" s="651"/>
      <c r="H25" s="651"/>
      <c r="I25" s="651"/>
      <c r="J25" s="651"/>
      <c r="K25" s="651"/>
      <c r="L25" s="651"/>
      <c r="M25" s="651"/>
      <c r="N25" s="651"/>
      <c r="O25" s="651"/>
      <c r="P25" s="651"/>
      <c r="Q25" s="651"/>
      <c r="R25" s="577"/>
      <c r="S25" s="87"/>
      <c r="T25" s="1080"/>
      <c r="U25" s="1080"/>
      <c r="V25" s="1493"/>
      <c r="W25" s="1080"/>
      <c r="X25" s="1080"/>
      <c r="Y25" s="1080"/>
      <c r="Z25" s="1080"/>
    </row>
    <row r="26" spans="1:26" s="433" customFormat="1" ht="10.5" customHeight="1" x14ac:dyDescent="0.2">
      <c r="A26" s="406"/>
      <c r="B26" s="469"/>
      <c r="C26" s="416"/>
      <c r="D26" s="172"/>
      <c r="E26" s="651"/>
      <c r="F26" s="651"/>
      <c r="G26" s="651"/>
      <c r="H26" s="651"/>
      <c r="I26" s="651"/>
      <c r="J26" s="651"/>
      <c r="K26" s="651"/>
      <c r="L26" s="651"/>
      <c r="M26" s="651"/>
      <c r="N26" s="651"/>
      <c r="O26" s="651"/>
      <c r="P26" s="651"/>
      <c r="Q26" s="651"/>
      <c r="R26" s="577"/>
      <c r="S26" s="87"/>
      <c r="T26" s="1080"/>
      <c r="U26" s="1080"/>
      <c r="V26" s="1493"/>
      <c r="W26" s="1080"/>
      <c r="X26" s="1080"/>
      <c r="Y26" s="1080"/>
      <c r="Z26" s="1080"/>
    </row>
    <row r="27" spans="1:26" s="433" customFormat="1" ht="10.5" customHeight="1" x14ac:dyDescent="0.2">
      <c r="A27" s="406"/>
      <c r="B27" s="469"/>
      <c r="C27" s="416"/>
      <c r="D27" s="172"/>
      <c r="E27" s="651"/>
      <c r="F27" s="651"/>
      <c r="G27" s="651"/>
      <c r="H27" s="651"/>
      <c r="I27" s="651"/>
      <c r="J27" s="651"/>
      <c r="K27" s="651"/>
      <c r="L27" s="651"/>
      <c r="M27" s="651"/>
      <c r="N27" s="651"/>
      <c r="O27" s="651"/>
      <c r="P27" s="651"/>
      <c r="Q27" s="651"/>
      <c r="R27" s="577"/>
      <c r="S27" s="87"/>
      <c r="T27" s="1080"/>
      <c r="U27" s="1080"/>
      <c r="V27" s="1493"/>
      <c r="W27" s="1080"/>
      <c r="X27" s="1080"/>
      <c r="Y27" s="1080"/>
      <c r="Z27" s="1080"/>
    </row>
    <row r="28" spans="1:26" s="433" customFormat="1" ht="6" customHeight="1" x14ac:dyDescent="0.2">
      <c r="A28" s="406"/>
      <c r="B28" s="469"/>
      <c r="C28" s="416"/>
      <c r="D28" s="172"/>
      <c r="E28" s="651"/>
      <c r="F28" s="651"/>
      <c r="G28" s="651"/>
      <c r="H28" s="651"/>
      <c r="I28" s="651"/>
      <c r="J28" s="651"/>
      <c r="K28" s="651"/>
      <c r="L28" s="651"/>
      <c r="M28" s="651"/>
      <c r="N28" s="651"/>
      <c r="O28" s="651"/>
      <c r="P28" s="651"/>
      <c r="Q28" s="651"/>
      <c r="R28" s="577"/>
      <c r="S28" s="87"/>
      <c r="T28" s="1080"/>
      <c r="U28" s="1080"/>
      <c r="V28" s="1080"/>
      <c r="W28" s="1080"/>
      <c r="X28" s="1080"/>
      <c r="Y28" s="1080"/>
      <c r="Z28" s="1080"/>
    </row>
    <row r="29" spans="1:26" s="648" customFormat="1" ht="15.75" customHeight="1" x14ac:dyDescent="0.2">
      <c r="A29" s="646"/>
      <c r="B29" s="499"/>
      <c r="C29" s="953" t="s">
        <v>308</v>
      </c>
      <c r="D29" s="218"/>
      <c r="E29" s="652"/>
      <c r="F29" s="653"/>
      <c r="G29" s="653"/>
      <c r="H29" s="653"/>
      <c r="I29" s="653"/>
      <c r="J29" s="653"/>
      <c r="K29" s="653"/>
      <c r="L29" s="653"/>
      <c r="M29" s="653"/>
      <c r="N29" s="653"/>
      <c r="O29" s="653"/>
      <c r="P29" s="653"/>
      <c r="Q29" s="653"/>
      <c r="R29" s="718"/>
      <c r="S29" s="393"/>
      <c r="T29" s="1492"/>
      <c r="U29" s="1494"/>
      <c r="V29" s="1494"/>
      <c r="W29" s="1492"/>
      <c r="X29" s="1492"/>
      <c r="Y29" s="1492"/>
      <c r="Z29" s="1492"/>
    </row>
    <row r="30" spans="1:26" s="433" customFormat="1" ht="11.25" customHeight="1" x14ac:dyDescent="0.2">
      <c r="A30" s="406"/>
      <c r="B30" s="469"/>
      <c r="C30" s="955"/>
      <c r="D30" s="95" t="s">
        <v>152</v>
      </c>
      <c r="E30" s="650">
        <v>1.1661384862666668</v>
      </c>
      <c r="F30" s="650">
        <v>2.9098582654333334</v>
      </c>
      <c r="G30" s="650">
        <v>3.1791087690999995</v>
      </c>
      <c r="H30" s="650">
        <v>3.7085668282333333</v>
      </c>
      <c r="I30" s="650">
        <v>2.7692745808666666</v>
      </c>
      <c r="J30" s="650">
        <v>2.5238975948666664</v>
      </c>
      <c r="K30" s="650">
        <v>2.9188350694</v>
      </c>
      <c r="L30" s="650">
        <v>2.8871800014999995</v>
      </c>
      <c r="M30" s="650">
        <v>2.8021648707666671</v>
      </c>
      <c r="N30" s="650">
        <v>2.3389472801999998</v>
      </c>
      <c r="O30" s="650">
        <v>1.8427612698666669</v>
      </c>
      <c r="P30" s="650">
        <v>2.3053573854000002</v>
      </c>
      <c r="Q30" s="650">
        <v>2.8493574175333336</v>
      </c>
      <c r="R30" s="719"/>
      <c r="S30" s="87"/>
      <c r="T30" s="1080"/>
      <c r="U30" s="1494"/>
      <c r="V30" s="1494"/>
      <c r="W30" s="1080"/>
      <c r="X30" s="1080"/>
      <c r="Y30" s="1080"/>
      <c r="Z30" s="1080"/>
    </row>
    <row r="31" spans="1:26" s="433" customFormat="1" ht="12.75" customHeight="1" x14ac:dyDescent="0.2">
      <c r="A31" s="406"/>
      <c r="B31" s="469"/>
      <c r="C31" s="955"/>
      <c r="D31" s="95" t="s">
        <v>473</v>
      </c>
      <c r="E31" s="650">
        <v>-20.477313915699998</v>
      </c>
      <c r="F31" s="650">
        <v>-18.564136857233333</v>
      </c>
      <c r="G31" s="650">
        <v>-19.603462154866666</v>
      </c>
      <c r="H31" s="650">
        <v>-18.176212647566668</v>
      </c>
      <c r="I31" s="650">
        <v>-18.3057770128</v>
      </c>
      <c r="J31" s="650">
        <v>-18.647556284766665</v>
      </c>
      <c r="K31" s="650">
        <v>-19.607241966999997</v>
      </c>
      <c r="L31" s="650">
        <v>-18.916458150299999</v>
      </c>
      <c r="M31" s="650">
        <v>-18.919849154566666</v>
      </c>
      <c r="N31" s="650">
        <v>-19.912689063033334</v>
      </c>
      <c r="O31" s="650">
        <v>-20.8419534258</v>
      </c>
      <c r="P31" s="650">
        <v>-20.117484865733335</v>
      </c>
      <c r="Q31" s="650">
        <v>-16.9534847376</v>
      </c>
      <c r="R31" s="719"/>
      <c r="S31" s="87"/>
      <c r="T31" s="1080"/>
      <c r="U31" s="1080"/>
      <c r="V31" s="1080"/>
      <c r="W31" s="1080"/>
      <c r="X31" s="1080"/>
      <c r="Y31" s="1080"/>
      <c r="Z31" s="1080"/>
    </row>
    <row r="32" spans="1:26" s="433" customFormat="1" ht="11.25" customHeight="1" x14ac:dyDescent="0.2">
      <c r="A32" s="406"/>
      <c r="B32" s="469"/>
      <c r="C32" s="955"/>
      <c r="D32" s="95" t="s">
        <v>150</v>
      </c>
      <c r="E32" s="650">
        <v>0.76034929933333328</v>
      </c>
      <c r="F32" s="650">
        <v>1.2027232002666668</v>
      </c>
      <c r="G32" s="650">
        <v>1.6044117854</v>
      </c>
      <c r="H32" s="650">
        <v>2.9680134323666665</v>
      </c>
      <c r="I32" s="650">
        <v>3.0651380337333332</v>
      </c>
      <c r="J32" s="650">
        <v>3.1187361580333337</v>
      </c>
      <c r="K32" s="650">
        <v>1.6663340543333334</v>
      </c>
      <c r="L32" s="650">
        <v>0.77182998366666655</v>
      </c>
      <c r="M32" s="650">
        <v>-0.28466725206666665</v>
      </c>
      <c r="N32" s="650">
        <v>0.86249263476666671</v>
      </c>
      <c r="O32" s="650">
        <v>1.6397862595333332</v>
      </c>
      <c r="P32" s="650">
        <v>2.4739454872333333</v>
      </c>
      <c r="Q32" s="650">
        <v>2.4816706312000001</v>
      </c>
      <c r="R32" s="719"/>
      <c r="S32" s="87"/>
      <c r="T32" s="1080"/>
      <c r="U32" s="1080"/>
      <c r="V32" s="1080"/>
      <c r="W32" s="1080"/>
      <c r="X32" s="1080"/>
      <c r="Y32" s="1080"/>
      <c r="Z32" s="1080"/>
    </row>
    <row r="33" spans="1:26" s="433" customFormat="1" ht="12" customHeight="1" x14ac:dyDescent="0.2">
      <c r="A33" s="406"/>
      <c r="B33" s="469"/>
      <c r="C33" s="955"/>
      <c r="D33" s="95" t="s">
        <v>153</v>
      </c>
      <c r="E33" s="650">
        <v>4.2578350446666668</v>
      </c>
      <c r="F33" s="650">
        <v>3.5941094836666667</v>
      </c>
      <c r="G33" s="650">
        <v>3.8795319579999998</v>
      </c>
      <c r="H33" s="650">
        <v>-0.50301778899999972</v>
      </c>
      <c r="I33" s="650">
        <v>-0.14212509066666623</v>
      </c>
      <c r="J33" s="650">
        <v>-5.879620233333327E-2</v>
      </c>
      <c r="K33" s="650">
        <v>2.9014210089999999</v>
      </c>
      <c r="L33" s="650">
        <v>2.3308329410000002</v>
      </c>
      <c r="M33" s="650">
        <v>2.6500951769999999</v>
      </c>
      <c r="N33" s="650">
        <v>2.9054633253333333</v>
      </c>
      <c r="O33" s="650">
        <v>5.1868971673333331</v>
      </c>
      <c r="P33" s="650">
        <v>5.6388608863333332</v>
      </c>
      <c r="Q33" s="650">
        <v>6.8037552649999995</v>
      </c>
      <c r="R33" s="719"/>
      <c r="S33" s="87"/>
      <c r="T33" s="1080"/>
      <c r="U33" s="1080"/>
      <c r="V33" s="1080"/>
      <c r="W33" s="1080"/>
      <c r="X33" s="1080"/>
      <c r="Y33" s="1080"/>
      <c r="Z33" s="1080"/>
    </row>
    <row r="34" spans="1:26" s="648" customFormat="1" ht="21" customHeight="1" x14ac:dyDescent="0.2">
      <c r="A34" s="646"/>
      <c r="B34" s="499"/>
      <c r="C34" s="1779" t="s">
        <v>307</v>
      </c>
      <c r="D34" s="1779"/>
      <c r="E34" s="654">
        <v>6.5123096295275191</v>
      </c>
      <c r="F34" s="654">
        <v>5.6946757437587463</v>
      </c>
      <c r="G34" s="654">
        <v>5.7300883709380228</v>
      </c>
      <c r="H34" s="654">
        <v>6.6243175043699694</v>
      </c>
      <c r="I34" s="654">
        <v>7.9751248866932061</v>
      </c>
      <c r="J34" s="654">
        <v>8.5111870487843504</v>
      </c>
      <c r="K34" s="654">
        <v>8.8907257595626934</v>
      </c>
      <c r="L34" s="654">
        <v>7.4526817777957435</v>
      </c>
      <c r="M34" s="654">
        <v>6.2977295186650295</v>
      </c>
      <c r="N34" s="654">
        <v>3.4298274847939019</v>
      </c>
      <c r="O34" s="654">
        <v>0.16979258846926223</v>
      </c>
      <c r="P34" s="654">
        <v>-3.3476755004570311</v>
      </c>
      <c r="Q34" s="654">
        <v>-6.0651560548957661</v>
      </c>
      <c r="R34" s="718"/>
      <c r="S34" s="393"/>
    </row>
    <row r="35" spans="1:26" s="660" customFormat="1" ht="16.5" customHeight="1" x14ac:dyDescent="0.2">
      <c r="A35" s="655"/>
      <c r="B35" s="656"/>
      <c r="C35" s="355" t="s">
        <v>338</v>
      </c>
      <c r="D35" s="657"/>
      <c r="E35" s="658">
        <v>-11.283762742717551</v>
      </c>
      <c r="F35" s="658">
        <v>-11.270460909771925</v>
      </c>
      <c r="G35" s="658">
        <v>-12.371079072376498</v>
      </c>
      <c r="H35" s="658">
        <v>-11.887589285746495</v>
      </c>
      <c r="I35" s="658">
        <v>-12.627414195201835</v>
      </c>
      <c r="J35" s="658">
        <v>-12.972060245833285</v>
      </c>
      <c r="K35" s="658">
        <v>-13.251260494122596</v>
      </c>
      <c r="L35" s="658">
        <v>-12.387785044482669</v>
      </c>
      <c r="M35" s="658">
        <v>-11.585816020301444</v>
      </c>
      <c r="N35" s="658">
        <v>-10.451843627392748</v>
      </c>
      <c r="O35" s="658">
        <v>-8.2249159666128602</v>
      </c>
      <c r="P35" s="658">
        <v>-6.1721253045424982</v>
      </c>
      <c r="Q35" s="658">
        <v>-4.4160331312664205</v>
      </c>
      <c r="R35" s="720"/>
      <c r="S35" s="394"/>
      <c r="T35" s="659"/>
      <c r="U35" s="659"/>
      <c r="V35" s="659"/>
    </row>
    <row r="36" spans="1:26" s="433" customFormat="1" ht="10.5" customHeight="1" x14ac:dyDescent="0.2">
      <c r="A36" s="406"/>
      <c r="B36" s="469"/>
      <c r="C36" s="661"/>
      <c r="D36" s="172"/>
      <c r="E36" s="662"/>
      <c r="F36" s="662"/>
      <c r="G36" s="662"/>
      <c r="H36" s="662"/>
      <c r="I36" s="662"/>
      <c r="J36" s="662"/>
      <c r="K36" s="662"/>
      <c r="L36" s="662"/>
      <c r="M36" s="662"/>
      <c r="N36" s="662"/>
      <c r="O36" s="662"/>
      <c r="P36" s="662"/>
      <c r="Q36" s="662"/>
      <c r="R36" s="719"/>
      <c r="S36" s="87"/>
    </row>
    <row r="37" spans="1:26" s="433" customFormat="1" ht="10.5" customHeight="1" x14ac:dyDescent="0.2">
      <c r="A37" s="406"/>
      <c r="B37" s="469"/>
      <c r="C37" s="661"/>
      <c r="D37" s="172"/>
      <c r="E37" s="662"/>
      <c r="F37" s="662"/>
      <c r="G37" s="662"/>
      <c r="H37" s="662"/>
      <c r="I37" s="662"/>
      <c r="J37" s="662"/>
      <c r="K37" s="662"/>
      <c r="L37" s="662"/>
      <c r="M37" s="662"/>
      <c r="N37" s="662"/>
      <c r="O37" s="662"/>
      <c r="P37" s="662"/>
      <c r="Q37" s="662"/>
      <c r="R37" s="719"/>
      <c r="S37" s="87"/>
    </row>
    <row r="38" spans="1:26" s="433" customFormat="1" ht="10.5" customHeight="1" x14ac:dyDescent="0.2">
      <c r="A38" s="406"/>
      <c r="B38" s="469"/>
      <c r="C38" s="661"/>
      <c r="D38" s="172"/>
      <c r="E38" s="662"/>
      <c r="F38" s="662"/>
      <c r="G38" s="662"/>
      <c r="H38" s="662"/>
      <c r="I38" s="662"/>
      <c r="J38" s="662"/>
      <c r="K38" s="662"/>
      <c r="L38" s="662"/>
      <c r="M38" s="662"/>
      <c r="N38" s="662"/>
      <c r="O38" s="662"/>
      <c r="P38" s="662"/>
      <c r="Q38" s="662"/>
      <c r="R38" s="719"/>
      <c r="S38" s="87"/>
    </row>
    <row r="39" spans="1:26" s="433" customFormat="1" ht="10.5" customHeight="1" x14ac:dyDescent="0.2">
      <c r="A39" s="406"/>
      <c r="B39" s="469"/>
      <c r="C39" s="661"/>
      <c r="D39" s="172"/>
      <c r="E39" s="662"/>
      <c r="F39" s="662"/>
      <c r="G39" s="662"/>
      <c r="H39" s="662"/>
      <c r="I39" s="662"/>
      <c r="J39" s="662"/>
      <c r="K39" s="662"/>
      <c r="L39" s="662"/>
      <c r="M39" s="662"/>
      <c r="N39" s="662"/>
      <c r="O39" s="662"/>
      <c r="P39" s="662"/>
      <c r="Q39" s="662"/>
      <c r="R39" s="719"/>
      <c r="S39" s="87"/>
    </row>
    <row r="40" spans="1:26" s="433" customFormat="1" ht="10.5" customHeight="1" x14ac:dyDescent="0.2">
      <c r="A40" s="406"/>
      <c r="B40" s="469"/>
      <c r="C40" s="661"/>
      <c r="D40" s="172"/>
      <c r="E40" s="662"/>
      <c r="F40" s="662"/>
      <c r="G40" s="662"/>
      <c r="H40" s="662"/>
      <c r="I40" s="662"/>
      <c r="J40" s="662"/>
      <c r="K40" s="662"/>
      <c r="L40" s="662"/>
      <c r="M40" s="662"/>
      <c r="N40" s="662"/>
      <c r="O40" s="662"/>
      <c r="P40" s="662"/>
      <c r="Q40" s="662"/>
      <c r="R40" s="719"/>
      <c r="S40" s="87"/>
    </row>
    <row r="41" spans="1:26" s="433" customFormat="1" ht="10.5" customHeight="1" x14ac:dyDescent="0.2">
      <c r="A41" s="406"/>
      <c r="B41" s="469"/>
      <c r="C41" s="661"/>
      <c r="D41" s="172"/>
      <c r="E41" s="662"/>
      <c r="F41" s="662"/>
      <c r="G41" s="662"/>
      <c r="H41" s="662"/>
      <c r="I41" s="662"/>
      <c r="J41" s="662"/>
      <c r="K41" s="662"/>
      <c r="L41" s="662"/>
      <c r="M41" s="662"/>
      <c r="N41" s="662"/>
      <c r="O41" s="662"/>
      <c r="P41" s="662"/>
      <c r="Q41" s="662"/>
      <c r="R41" s="719"/>
      <c r="S41" s="87"/>
    </row>
    <row r="42" spans="1:26" s="433" customFormat="1" ht="10.5" customHeight="1" x14ac:dyDescent="0.2">
      <c r="A42" s="406"/>
      <c r="B42" s="469"/>
      <c r="C42" s="661"/>
      <c r="D42" s="172"/>
      <c r="E42" s="662"/>
      <c r="F42" s="662"/>
      <c r="G42" s="662"/>
      <c r="H42" s="662"/>
      <c r="I42" s="662"/>
      <c r="J42" s="662"/>
      <c r="K42" s="662"/>
      <c r="L42" s="662"/>
      <c r="M42" s="662"/>
      <c r="N42" s="662"/>
      <c r="O42" s="662"/>
      <c r="P42" s="662"/>
      <c r="Q42" s="662"/>
      <c r="R42" s="719"/>
      <c r="S42" s="87"/>
    </row>
    <row r="43" spans="1:26" s="433" customFormat="1" ht="10.5" customHeight="1" x14ac:dyDescent="0.2">
      <c r="A43" s="406"/>
      <c r="B43" s="469"/>
      <c r="C43" s="661"/>
      <c r="D43" s="172"/>
      <c r="E43" s="662"/>
      <c r="F43" s="662"/>
      <c r="G43" s="662"/>
      <c r="H43" s="662"/>
      <c r="I43" s="662"/>
      <c r="J43" s="662"/>
      <c r="K43" s="662"/>
      <c r="L43" s="662"/>
      <c r="M43" s="662"/>
      <c r="N43" s="662"/>
      <c r="O43" s="662"/>
      <c r="P43" s="662"/>
      <c r="Q43" s="662"/>
      <c r="R43" s="719"/>
      <c r="S43" s="87"/>
    </row>
    <row r="44" spans="1:26" s="433" customFormat="1" ht="10.5" customHeight="1" x14ac:dyDescent="0.2">
      <c r="A44" s="406"/>
      <c r="B44" s="469"/>
      <c r="C44" s="661"/>
      <c r="D44" s="172"/>
      <c r="E44" s="662"/>
      <c r="F44" s="662"/>
      <c r="G44" s="662"/>
      <c r="H44" s="662"/>
      <c r="I44" s="662"/>
      <c r="J44" s="662"/>
      <c r="K44" s="662"/>
      <c r="L44" s="662"/>
      <c r="M44" s="662"/>
      <c r="N44" s="662"/>
      <c r="O44" s="662"/>
      <c r="P44" s="662"/>
      <c r="Q44" s="662"/>
      <c r="R44" s="719"/>
      <c r="S44" s="87"/>
    </row>
    <row r="45" spans="1:26" s="433" customFormat="1" ht="10.5" customHeight="1" x14ac:dyDescent="0.2">
      <c r="A45" s="406"/>
      <c r="B45" s="469"/>
      <c r="C45" s="661"/>
      <c r="D45" s="172"/>
      <c r="E45" s="662"/>
      <c r="F45" s="662"/>
      <c r="G45" s="662"/>
      <c r="H45" s="662"/>
      <c r="I45" s="662"/>
      <c r="J45" s="662"/>
      <c r="K45" s="662"/>
      <c r="L45" s="662"/>
      <c r="M45" s="662"/>
      <c r="N45" s="662"/>
      <c r="O45" s="662"/>
      <c r="P45" s="662"/>
      <c r="Q45" s="662"/>
      <c r="R45" s="719"/>
      <c r="S45" s="87"/>
    </row>
    <row r="46" spans="1:26" s="433" customFormat="1" ht="10.5" customHeight="1" x14ac:dyDescent="0.2">
      <c r="A46" s="406"/>
      <c r="B46" s="469"/>
      <c r="C46" s="661"/>
      <c r="D46" s="172"/>
      <c r="E46" s="662"/>
      <c r="F46" s="662"/>
      <c r="G46" s="662"/>
      <c r="H46" s="662"/>
      <c r="I46" s="662"/>
      <c r="J46" s="662"/>
      <c r="K46" s="662"/>
      <c r="L46" s="662"/>
      <c r="M46" s="662"/>
      <c r="N46" s="662"/>
      <c r="O46" s="662"/>
      <c r="P46" s="662"/>
      <c r="Q46" s="662"/>
      <c r="R46" s="719"/>
      <c r="S46" s="87"/>
    </row>
    <row r="47" spans="1:26" s="433" customFormat="1" ht="10.5" customHeight="1" x14ac:dyDescent="0.2">
      <c r="A47" s="406"/>
      <c r="B47" s="469"/>
      <c r="C47" s="661"/>
      <c r="D47" s="172"/>
      <c r="E47" s="662"/>
      <c r="F47" s="662"/>
      <c r="G47" s="662"/>
      <c r="H47" s="662"/>
      <c r="I47" s="662"/>
      <c r="J47" s="662"/>
      <c r="K47" s="662"/>
      <c r="L47" s="662"/>
      <c r="M47" s="662"/>
      <c r="N47" s="662"/>
      <c r="O47" s="662"/>
      <c r="P47" s="662"/>
      <c r="Q47" s="662"/>
      <c r="R47" s="719"/>
      <c r="S47" s="87"/>
    </row>
    <row r="48" spans="1:26" s="433" customFormat="1" ht="10.5" customHeight="1" x14ac:dyDescent="0.2">
      <c r="A48" s="406"/>
      <c r="B48" s="469"/>
      <c r="C48" s="661"/>
      <c r="D48" s="172"/>
      <c r="E48" s="662"/>
      <c r="F48" s="662"/>
      <c r="G48" s="662"/>
      <c r="H48" s="662"/>
      <c r="I48" s="662"/>
      <c r="J48" s="662"/>
      <c r="K48" s="662"/>
      <c r="L48" s="662"/>
      <c r="M48" s="662"/>
      <c r="N48" s="662"/>
      <c r="O48" s="662"/>
      <c r="P48" s="662"/>
      <c r="Q48" s="662"/>
      <c r="R48" s="719"/>
      <c r="S48" s="87"/>
    </row>
    <row r="49" spans="1:22" s="648" customFormat="1" ht="15.75" customHeight="1" x14ac:dyDescent="0.2">
      <c r="A49" s="646"/>
      <c r="B49" s="499"/>
      <c r="C49" s="953" t="s">
        <v>154</v>
      </c>
      <c r="D49" s="218"/>
      <c r="E49" s="652"/>
      <c r="F49" s="653"/>
      <c r="G49" s="653"/>
      <c r="H49" s="653"/>
      <c r="I49" s="653"/>
      <c r="J49" s="653"/>
      <c r="K49" s="653"/>
      <c r="L49" s="653"/>
      <c r="M49" s="653"/>
      <c r="N49" s="653"/>
      <c r="O49" s="653"/>
      <c r="P49" s="653"/>
      <c r="Q49" s="653"/>
      <c r="R49" s="718"/>
      <c r="S49" s="393"/>
      <c r="T49" s="647"/>
      <c r="U49" s="647"/>
      <c r="V49" s="647"/>
    </row>
    <row r="50" spans="1:22" s="648" customFormat="1" ht="15.75" customHeight="1" x14ac:dyDescent="0.2">
      <c r="A50" s="646"/>
      <c r="B50" s="499"/>
      <c r="C50" s="663"/>
      <c r="D50" s="244" t="s">
        <v>306</v>
      </c>
      <c r="E50" s="658">
        <v>575.99900000000002</v>
      </c>
      <c r="F50" s="658">
        <v>575.07500000000005</v>
      </c>
      <c r="G50" s="658">
        <v>562.93399999999997</v>
      </c>
      <c r="H50" s="658">
        <v>534.95799999999997</v>
      </c>
      <c r="I50" s="658">
        <v>511.642</v>
      </c>
      <c r="J50" s="658">
        <v>497.66300000000001</v>
      </c>
      <c r="K50" s="658">
        <v>498.76299999999998</v>
      </c>
      <c r="L50" s="658">
        <v>491.10700000000003</v>
      </c>
      <c r="M50" s="658">
        <v>490.589</v>
      </c>
      <c r="N50" s="658">
        <v>486.43400000000003</v>
      </c>
      <c r="O50" s="658">
        <v>482.55599999999998</v>
      </c>
      <c r="P50" s="658">
        <v>494.73</v>
      </c>
      <c r="Q50" s="658">
        <v>487.62900000000002</v>
      </c>
      <c r="R50" s="718"/>
      <c r="S50" s="393"/>
      <c r="T50" s="647"/>
      <c r="U50" s="647"/>
      <c r="V50" s="647"/>
    </row>
    <row r="51" spans="1:22" s="669" customFormat="1" ht="12" customHeight="1" x14ac:dyDescent="0.2">
      <c r="A51" s="665"/>
      <c r="B51" s="666"/>
      <c r="C51" s="667"/>
      <c r="D51" s="707" t="s">
        <v>238</v>
      </c>
      <c r="E51" s="650">
        <v>26.911000000000001</v>
      </c>
      <c r="F51" s="650">
        <v>26.292000000000002</v>
      </c>
      <c r="G51" s="650">
        <v>24.832000000000001</v>
      </c>
      <c r="H51" s="650">
        <v>22.792000000000002</v>
      </c>
      <c r="I51" s="650">
        <v>21.03</v>
      </c>
      <c r="J51" s="650">
        <v>19.891999999999999</v>
      </c>
      <c r="K51" s="650">
        <v>19.463000000000001</v>
      </c>
      <c r="L51" s="650">
        <v>19.338999999999999</v>
      </c>
      <c r="M51" s="650">
        <v>20.108000000000001</v>
      </c>
      <c r="N51" s="650">
        <v>21.564</v>
      </c>
      <c r="O51" s="650">
        <v>21.448</v>
      </c>
      <c r="P51" s="650">
        <v>22.411999999999999</v>
      </c>
      <c r="Q51" s="650">
        <v>21.803999999999998</v>
      </c>
      <c r="R51" s="721"/>
      <c r="S51" s="87"/>
      <c r="T51" s="668"/>
      <c r="U51" s="668"/>
      <c r="V51" s="668"/>
    </row>
    <row r="52" spans="1:22" s="673" customFormat="1" ht="15" customHeight="1" x14ac:dyDescent="0.2">
      <c r="A52" s="670"/>
      <c r="B52" s="671"/>
      <c r="C52" s="672"/>
      <c r="D52" s="244" t="s">
        <v>304</v>
      </c>
      <c r="E52" s="658">
        <v>53.631999999999998</v>
      </c>
      <c r="F52" s="658">
        <v>53.463999999999999</v>
      </c>
      <c r="G52" s="658">
        <v>50.136000000000003</v>
      </c>
      <c r="H52" s="658">
        <v>50.006</v>
      </c>
      <c r="I52" s="658">
        <v>49.496000000000002</v>
      </c>
      <c r="J52" s="658">
        <v>47.27</v>
      </c>
      <c r="K52" s="658">
        <v>50.372</v>
      </c>
      <c r="L52" s="658">
        <v>65.453999999999994</v>
      </c>
      <c r="M52" s="658">
        <v>58.289000000000001</v>
      </c>
      <c r="N52" s="658">
        <v>58.241999999999997</v>
      </c>
      <c r="O52" s="658">
        <v>46.031999999999996</v>
      </c>
      <c r="P52" s="658">
        <v>59.506</v>
      </c>
      <c r="Q52" s="658">
        <v>43.954000000000001</v>
      </c>
      <c r="R52" s="722"/>
      <c r="S52" s="393"/>
      <c r="T52" s="664"/>
      <c r="U52" s="664"/>
      <c r="V52" s="664"/>
    </row>
    <row r="53" spans="1:22" s="433" customFormat="1" ht="11.25" customHeight="1" x14ac:dyDescent="0.2">
      <c r="A53" s="406"/>
      <c r="B53" s="469"/>
      <c r="C53" s="661"/>
      <c r="D53" s="707" t="s">
        <v>239</v>
      </c>
      <c r="E53" s="650">
        <v>-3.6695105523125271</v>
      </c>
      <c r="F53" s="650">
        <v>-11.790133641313316</v>
      </c>
      <c r="G53" s="650">
        <v>-6.7497442574165341</v>
      </c>
      <c r="H53" s="650">
        <v>3.8503073600265836</v>
      </c>
      <c r="I53" s="650">
        <v>-7.7427772600186291</v>
      </c>
      <c r="J53" s="650">
        <v>-16.626982027267758</v>
      </c>
      <c r="K53" s="650">
        <v>-4.877726371447455</v>
      </c>
      <c r="L53" s="650">
        <v>-12.038380906305445</v>
      </c>
      <c r="M53" s="650">
        <v>-16.960139043223066</v>
      </c>
      <c r="N53" s="650">
        <v>-9.9744957106422394</v>
      </c>
      <c r="O53" s="650">
        <v>-14.807617567042374</v>
      </c>
      <c r="P53" s="650">
        <v>-8.3592570918162963</v>
      </c>
      <c r="Q53" s="650">
        <v>-18.045196897374694</v>
      </c>
      <c r="R53" s="719"/>
      <c r="S53" s="87"/>
      <c r="T53" s="411"/>
      <c r="U53" s="411"/>
      <c r="V53" s="411"/>
    </row>
    <row r="54" spans="1:22" s="648" customFormat="1" ht="15.75" customHeight="1" x14ac:dyDescent="0.2">
      <c r="A54" s="646"/>
      <c r="B54" s="499"/>
      <c r="C54" s="953" t="s">
        <v>305</v>
      </c>
      <c r="D54" s="218"/>
      <c r="E54" s="658">
        <v>15.617000000000001</v>
      </c>
      <c r="F54" s="658">
        <v>16.334</v>
      </c>
      <c r="G54" s="658">
        <v>14.250999999999999</v>
      </c>
      <c r="H54" s="658">
        <v>16.872</v>
      </c>
      <c r="I54" s="658">
        <v>16.274000000000001</v>
      </c>
      <c r="J54" s="658">
        <v>11.95</v>
      </c>
      <c r="K54" s="658">
        <v>9.593</v>
      </c>
      <c r="L54" s="658">
        <v>11.157999999999999</v>
      </c>
      <c r="M54" s="658">
        <v>9.4450000000000003</v>
      </c>
      <c r="N54" s="658">
        <v>8.3239999999999998</v>
      </c>
      <c r="O54" s="658">
        <v>5.9660000000000002</v>
      </c>
      <c r="P54" s="658">
        <v>11.226000000000001</v>
      </c>
      <c r="Q54" s="658">
        <v>14.064</v>
      </c>
      <c r="R54" s="718"/>
      <c r="S54" s="393"/>
      <c r="T54" s="647"/>
      <c r="U54" s="647"/>
      <c r="V54" s="647"/>
    </row>
    <row r="55" spans="1:22" s="433" customFormat="1" ht="9.75" customHeight="1" x14ac:dyDescent="0.2">
      <c r="A55" s="626"/>
      <c r="B55" s="674"/>
      <c r="C55" s="675"/>
      <c r="D55" s="707" t="s">
        <v>155</v>
      </c>
      <c r="E55" s="650">
        <v>14.259584430787253</v>
      </c>
      <c r="F55" s="650">
        <v>-2.7159023228111923</v>
      </c>
      <c r="G55" s="650">
        <v>-19.234910739586287</v>
      </c>
      <c r="H55" s="650">
        <v>1.6569259504729761</v>
      </c>
      <c r="I55" s="650">
        <v>0.65561603166750526</v>
      </c>
      <c r="J55" s="650">
        <v>-22.225837943377812</v>
      </c>
      <c r="K55" s="650">
        <v>-29.035360260393549</v>
      </c>
      <c r="L55" s="650">
        <v>-34.376286537669834</v>
      </c>
      <c r="M55" s="650">
        <v>-41.451772873791228</v>
      </c>
      <c r="N55" s="650">
        <v>-37.115660648183123</v>
      </c>
      <c r="O55" s="650">
        <v>-43.110517783922951</v>
      </c>
      <c r="P55" s="650">
        <v>-27.848833472588208</v>
      </c>
      <c r="Q55" s="650">
        <v>-9.9442914772363444</v>
      </c>
      <c r="R55" s="719"/>
      <c r="S55" s="87"/>
      <c r="T55" s="411"/>
      <c r="U55" s="647"/>
      <c r="V55" s="411"/>
    </row>
    <row r="56" spans="1:22" s="648" customFormat="1" ht="15.75" customHeight="1" x14ac:dyDescent="0.2">
      <c r="A56" s="646"/>
      <c r="B56" s="499"/>
      <c r="C56" s="1779" t="s">
        <v>337</v>
      </c>
      <c r="D56" s="1779"/>
      <c r="E56" s="658">
        <v>257.22800000000001</v>
      </c>
      <c r="F56" s="658">
        <v>251.01599999999999</v>
      </c>
      <c r="G56" s="658">
        <v>243.321</v>
      </c>
      <c r="H56" s="658">
        <v>233.87899999999999</v>
      </c>
      <c r="I56" s="658">
        <v>221.673</v>
      </c>
      <c r="J56" s="658">
        <v>219.245</v>
      </c>
      <c r="K56" s="658">
        <v>217.05099999999999</v>
      </c>
      <c r="L56" s="658">
        <v>223.048</v>
      </c>
      <c r="M56" s="658">
        <v>210.834</v>
      </c>
      <c r="N56" s="658">
        <v>227.078</v>
      </c>
      <c r="O56" s="658">
        <v>225.75299999999999</v>
      </c>
      <c r="P56" s="658">
        <v>222.066</v>
      </c>
      <c r="Q56" s="658">
        <v>218.18199999999999</v>
      </c>
      <c r="R56" s="719"/>
      <c r="S56" s="393"/>
      <c r="T56" s="647"/>
      <c r="U56" s="647"/>
      <c r="V56" s="647"/>
    </row>
    <row r="57" spans="1:22" s="433" customFormat="1" ht="10.5" customHeight="1" x14ac:dyDescent="0.2">
      <c r="A57" s="406"/>
      <c r="B57" s="469"/>
      <c r="C57" s="676"/>
      <c r="D57" s="676"/>
      <c r="E57" s="677"/>
      <c r="F57" s="678"/>
      <c r="G57" s="678"/>
      <c r="H57" s="678"/>
      <c r="I57" s="678"/>
      <c r="J57" s="678"/>
      <c r="K57" s="678"/>
      <c r="L57" s="678"/>
      <c r="M57" s="678"/>
      <c r="N57" s="678"/>
      <c r="O57" s="678"/>
      <c r="P57" s="678"/>
      <c r="Q57" s="678"/>
      <c r="R57" s="719"/>
      <c r="S57" s="87"/>
      <c r="T57" s="411"/>
      <c r="U57" s="647"/>
      <c r="V57" s="411"/>
    </row>
    <row r="58" spans="1:22" s="433" customFormat="1" ht="10.5" customHeight="1" x14ac:dyDescent="0.2">
      <c r="A58" s="406"/>
      <c r="B58" s="469"/>
      <c r="C58" s="661"/>
      <c r="D58" s="172"/>
      <c r="E58" s="651"/>
      <c r="F58" s="651"/>
      <c r="G58" s="651"/>
      <c r="H58" s="651"/>
      <c r="I58" s="651"/>
      <c r="J58" s="651"/>
      <c r="K58" s="651"/>
      <c r="L58" s="651"/>
      <c r="M58" s="651"/>
      <c r="N58" s="651"/>
      <c r="O58" s="651"/>
      <c r="P58" s="651"/>
      <c r="Q58" s="651"/>
      <c r="R58" s="719"/>
      <c r="S58" s="87"/>
    </row>
    <row r="59" spans="1:22" s="433" customFormat="1" ht="10.5" customHeight="1" x14ac:dyDescent="0.2">
      <c r="A59" s="406"/>
      <c r="B59" s="469"/>
      <c r="C59" s="661"/>
      <c r="D59" s="172"/>
      <c r="E59" s="662"/>
      <c r="F59" s="662"/>
      <c r="G59" s="662"/>
      <c r="H59" s="662"/>
      <c r="I59" s="662"/>
      <c r="J59" s="662"/>
      <c r="K59" s="662"/>
      <c r="L59" s="662"/>
      <c r="M59" s="662"/>
      <c r="N59" s="662"/>
      <c r="O59" s="662"/>
      <c r="P59" s="662"/>
      <c r="Q59" s="662"/>
      <c r="R59" s="719"/>
      <c r="S59" s="87"/>
    </row>
    <row r="60" spans="1:22" s="433" customFormat="1" ht="10.5" customHeight="1" x14ac:dyDescent="0.2">
      <c r="A60" s="406"/>
      <c r="B60" s="469"/>
      <c r="C60" s="661"/>
      <c r="D60" s="172"/>
      <c r="E60" s="662"/>
      <c r="F60" s="662"/>
      <c r="G60" s="662"/>
      <c r="H60" s="662"/>
      <c r="I60" s="662"/>
      <c r="J60" s="662"/>
      <c r="K60" s="662"/>
      <c r="L60" s="662"/>
      <c r="M60" s="662"/>
      <c r="N60" s="662"/>
      <c r="O60" s="662"/>
      <c r="P60" s="662"/>
      <c r="Q60" s="662"/>
      <c r="R60" s="719"/>
      <c r="S60" s="87"/>
    </row>
    <row r="61" spans="1:22" s="433" customFormat="1" ht="10.5" customHeight="1" x14ac:dyDescent="0.2">
      <c r="A61" s="406"/>
      <c r="B61" s="469"/>
      <c r="C61" s="661"/>
      <c r="D61" s="172"/>
      <c r="E61" s="662"/>
      <c r="F61" s="662"/>
      <c r="G61" s="662"/>
      <c r="H61" s="662"/>
      <c r="I61" s="662"/>
      <c r="J61" s="662"/>
      <c r="K61" s="662"/>
      <c r="L61" s="662"/>
      <c r="M61" s="662"/>
      <c r="N61" s="662"/>
      <c r="O61" s="662"/>
      <c r="P61" s="662"/>
      <c r="Q61" s="662"/>
      <c r="R61" s="719"/>
      <c r="S61" s="87"/>
    </row>
    <row r="62" spans="1:22" s="433" customFormat="1" ht="10.5" customHeight="1" x14ac:dyDescent="0.2">
      <c r="A62" s="406"/>
      <c r="B62" s="469"/>
      <c r="C62" s="661"/>
      <c r="D62" s="172"/>
      <c r="E62" s="662"/>
      <c r="F62" s="662"/>
      <c r="G62" s="662"/>
      <c r="H62" s="662"/>
      <c r="I62" s="662"/>
      <c r="J62" s="662"/>
      <c r="K62" s="662"/>
      <c r="L62" s="662"/>
      <c r="M62" s="662"/>
      <c r="N62" s="662"/>
      <c r="O62" s="662"/>
      <c r="P62" s="662"/>
      <c r="Q62" s="662"/>
      <c r="R62" s="719"/>
      <c r="S62" s="87"/>
    </row>
    <row r="63" spans="1:22" s="433" customFormat="1" ht="10.5" customHeight="1" x14ac:dyDescent="0.2">
      <c r="A63" s="406"/>
      <c r="B63" s="469"/>
      <c r="C63" s="661"/>
      <c r="D63" s="172"/>
      <c r="E63" s="662"/>
      <c r="F63" s="662"/>
      <c r="G63" s="662"/>
      <c r="H63" s="662"/>
      <c r="I63" s="662"/>
      <c r="J63" s="662"/>
      <c r="K63" s="662"/>
      <c r="L63" s="662"/>
      <c r="M63" s="662"/>
      <c r="N63" s="662"/>
      <c r="O63" s="662"/>
      <c r="P63" s="662"/>
      <c r="Q63" s="662"/>
      <c r="R63" s="719"/>
      <c r="S63" s="87"/>
    </row>
    <row r="64" spans="1:22" s="433" customFormat="1" ht="10.5" customHeight="1" x14ac:dyDescent="0.2">
      <c r="A64" s="406"/>
      <c r="B64" s="469"/>
      <c r="C64" s="661"/>
      <c r="D64" s="172"/>
      <c r="E64" s="662"/>
      <c r="F64" s="662"/>
      <c r="G64" s="662"/>
      <c r="H64" s="662"/>
      <c r="I64" s="662"/>
      <c r="J64" s="662"/>
      <c r="K64" s="662"/>
      <c r="L64" s="662"/>
      <c r="M64" s="662"/>
      <c r="N64" s="662"/>
      <c r="O64" s="662"/>
      <c r="P64" s="662"/>
      <c r="Q64" s="662"/>
      <c r="R64" s="719"/>
      <c r="S64" s="87"/>
    </row>
    <row r="65" spans="1:26" s="433" customFormat="1" ht="10.5" customHeight="1" x14ac:dyDescent="0.2">
      <c r="A65" s="406"/>
      <c r="B65" s="469"/>
      <c r="C65" s="661"/>
      <c r="D65" s="172"/>
      <c r="E65" s="662"/>
      <c r="F65" s="662"/>
      <c r="G65" s="662"/>
      <c r="H65" s="662"/>
      <c r="I65" s="662"/>
      <c r="J65" s="662"/>
      <c r="K65" s="662"/>
      <c r="L65" s="662"/>
      <c r="M65" s="662"/>
      <c r="N65" s="662"/>
      <c r="O65" s="662"/>
      <c r="P65" s="662"/>
      <c r="Q65" s="662"/>
      <c r="R65" s="719"/>
      <c r="S65" s="87"/>
    </row>
    <row r="66" spans="1:26" s="433" customFormat="1" ht="10.5" customHeight="1" x14ac:dyDescent="0.2">
      <c r="A66" s="406"/>
      <c r="B66" s="469"/>
      <c r="C66" s="661"/>
      <c r="D66" s="172"/>
      <c r="E66" s="662"/>
      <c r="F66" s="662"/>
      <c r="G66" s="662"/>
      <c r="H66" s="662"/>
      <c r="I66" s="662"/>
      <c r="J66" s="662"/>
      <c r="K66" s="662"/>
      <c r="L66" s="662"/>
      <c r="M66" s="662"/>
      <c r="N66" s="662"/>
      <c r="O66" s="662"/>
      <c r="P66" s="662"/>
      <c r="Q66" s="662"/>
      <c r="R66" s="719"/>
      <c r="S66" s="87"/>
    </row>
    <row r="67" spans="1:26" s="433" customFormat="1" ht="10.5" customHeight="1" x14ac:dyDescent="0.2">
      <c r="A67" s="406"/>
      <c r="B67" s="469"/>
      <c r="C67" s="661"/>
      <c r="D67" s="172"/>
      <c r="E67" s="662"/>
      <c r="F67" s="662"/>
      <c r="G67" s="662"/>
      <c r="H67" s="662"/>
      <c r="I67" s="662"/>
      <c r="J67" s="662"/>
      <c r="K67" s="662"/>
      <c r="L67" s="662"/>
      <c r="M67" s="662"/>
      <c r="N67" s="662"/>
      <c r="O67" s="662"/>
      <c r="P67" s="662"/>
      <c r="Q67" s="662"/>
      <c r="R67" s="719"/>
      <c r="S67" s="87"/>
    </row>
    <row r="68" spans="1:26" s="433" customFormat="1" ht="10.5" customHeight="1" x14ac:dyDescent="0.2">
      <c r="A68" s="406"/>
      <c r="B68" s="469"/>
      <c r="C68" s="661"/>
      <c r="D68" s="172"/>
      <c r="E68" s="662"/>
      <c r="F68" s="662"/>
      <c r="G68" s="662"/>
      <c r="H68" s="662"/>
      <c r="I68" s="662"/>
      <c r="J68" s="662"/>
      <c r="K68" s="662"/>
      <c r="L68" s="662"/>
      <c r="M68" s="662"/>
      <c r="N68" s="662"/>
      <c r="O68" s="662"/>
      <c r="P68" s="662"/>
      <c r="Q68" s="662"/>
      <c r="R68" s="719"/>
      <c r="S68" s="87"/>
    </row>
    <row r="69" spans="1:26" s="433" customFormat="1" ht="10.5" customHeight="1" x14ac:dyDescent="0.2">
      <c r="A69" s="406"/>
      <c r="B69" s="469"/>
      <c r="C69" s="661"/>
      <c r="D69" s="172"/>
      <c r="E69" s="662"/>
      <c r="F69" s="662"/>
      <c r="G69" s="662"/>
      <c r="H69" s="662"/>
      <c r="I69" s="662"/>
      <c r="J69" s="662"/>
      <c r="K69" s="662"/>
      <c r="L69" s="662"/>
      <c r="M69" s="662"/>
      <c r="N69" s="662"/>
      <c r="O69" s="662"/>
      <c r="P69" s="662"/>
      <c r="Q69" s="662"/>
      <c r="R69" s="719"/>
      <c r="S69" s="87"/>
    </row>
    <row r="70" spans="1:26" s="433" customFormat="1" ht="17.25" customHeight="1" x14ac:dyDescent="0.2">
      <c r="A70" s="406"/>
      <c r="B70" s="469"/>
      <c r="C70" s="1773" t="s">
        <v>475</v>
      </c>
      <c r="D70" s="1773"/>
      <c r="E70" s="1773"/>
      <c r="F70" s="1773"/>
      <c r="G70" s="1773"/>
      <c r="H70" s="1773"/>
      <c r="I70" s="1773"/>
      <c r="J70" s="1773"/>
      <c r="K70" s="1773"/>
      <c r="L70" s="1773"/>
      <c r="M70" s="1773"/>
      <c r="N70" s="1773"/>
      <c r="O70" s="1773"/>
      <c r="P70" s="1773"/>
      <c r="Q70" s="1773"/>
      <c r="R70" s="719"/>
      <c r="S70" s="87"/>
    </row>
    <row r="71" spans="1:26" s="754" customFormat="1" ht="11.25" customHeight="1" x14ac:dyDescent="0.2">
      <c r="A71" s="418"/>
      <c r="B71" s="572"/>
      <c r="C71" s="1776" t="s">
        <v>494</v>
      </c>
      <c r="D71" s="1776"/>
      <c r="E71" s="1776"/>
      <c r="F71" s="1776"/>
      <c r="G71" s="1776"/>
      <c r="H71" s="1776"/>
      <c r="I71" s="1776"/>
      <c r="J71" s="1776"/>
      <c r="K71" s="1776"/>
      <c r="L71" s="1775" t="s">
        <v>470</v>
      </c>
      <c r="M71" s="1775"/>
      <c r="N71" s="1775"/>
      <c r="O71" s="1774" t="s">
        <v>469</v>
      </c>
      <c r="P71" s="1774"/>
      <c r="Q71" s="1774"/>
      <c r="R71" s="1085"/>
      <c r="S71" s="1085"/>
      <c r="T71" s="1085"/>
      <c r="U71" s="1085"/>
      <c r="V71" s="1085"/>
      <c r="W71" s="1085"/>
      <c r="X71" s="1085"/>
      <c r="Y71" s="1085"/>
      <c r="Z71" s="1085"/>
    </row>
    <row r="72" spans="1:26" s="433" customFormat="1" ht="9.75" customHeight="1" x14ac:dyDescent="0.2">
      <c r="A72" s="406"/>
      <c r="B72" s="469"/>
      <c r="C72" s="1086" t="s">
        <v>476</v>
      </c>
      <c r="D72" s="1086"/>
      <c r="R72" s="719"/>
      <c r="S72" s="87"/>
    </row>
    <row r="73" spans="1:26" x14ac:dyDescent="0.2">
      <c r="A73" s="406"/>
      <c r="B73" s="679">
        <v>20</v>
      </c>
      <c r="C73" s="1737">
        <v>42795</v>
      </c>
      <c r="D73" s="1737"/>
      <c r="E73" s="640"/>
      <c r="F73" s="680"/>
      <c r="G73" s="680"/>
      <c r="H73" s="680"/>
      <c r="I73" s="680"/>
      <c r="J73" s="681"/>
      <c r="K73" s="681"/>
      <c r="L73" s="681"/>
      <c r="M73" s="681"/>
      <c r="N73" s="682"/>
      <c r="O73" s="682"/>
      <c r="P73" s="682"/>
      <c r="Q73" s="954"/>
      <c r="R73" s="723"/>
      <c r="S73" s="954"/>
    </row>
  </sheetData>
  <mergeCells count="11">
    <mergeCell ref="E1:Q1"/>
    <mergeCell ref="P3:Q3"/>
    <mergeCell ref="C34:D34"/>
    <mergeCell ref="C56:D56"/>
    <mergeCell ref="E6:O6"/>
    <mergeCell ref="P6:Q6"/>
    <mergeCell ref="C70:Q70"/>
    <mergeCell ref="C73:D73"/>
    <mergeCell ref="O71:Q71"/>
    <mergeCell ref="L71:N71"/>
    <mergeCell ref="C71:K71"/>
  </mergeCells>
  <conditionalFormatting sqref="E7:Q7">
    <cfRule type="cellIs" dxfId="6"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X62"/>
  <sheetViews>
    <sheetView zoomScaleNormal="100" workbookViewId="0"/>
  </sheetViews>
  <sheetFormatPr defaultRowHeight="12.75" x14ac:dyDescent="0.2"/>
  <cols>
    <col min="1" max="1" width="1" style="97" customWidth="1"/>
    <col min="2" max="2" width="2.5703125" style="97" customWidth="1"/>
    <col min="3" max="3" width="1" style="97" customWidth="1"/>
    <col min="4" max="4" width="13" style="97" customWidth="1"/>
    <col min="5" max="6" width="16" style="97" customWidth="1"/>
    <col min="7" max="9" width="15.7109375" style="97" customWidth="1"/>
    <col min="10" max="10" width="0.85546875" style="97" customWidth="1"/>
    <col min="11" max="11" width="2.5703125" style="97" customWidth="1"/>
    <col min="12" max="12" width="1" style="97" customWidth="1"/>
    <col min="13" max="13" width="11.42578125" style="1496" bestFit="1" customWidth="1"/>
    <col min="14" max="24" width="9.140625" style="1497"/>
    <col min="25" max="16384" width="9.140625" style="97"/>
  </cols>
  <sheetData>
    <row r="1" spans="1:24" ht="13.5" customHeight="1" x14ac:dyDescent="0.2">
      <c r="A1" s="99"/>
      <c r="B1" s="824"/>
      <c r="C1" s="825" t="s">
        <v>395</v>
      </c>
      <c r="D1" s="826"/>
      <c r="E1" s="99"/>
      <c r="F1" s="99"/>
      <c r="G1" s="99"/>
      <c r="H1" s="99"/>
      <c r="I1" s="827"/>
      <c r="J1" s="99"/>
      <c r="K1" s="99"/>
      <c r="L1" s="96"/>
    </row>
    <row r="2" spans="1:24" ht="6" customHeight="1" x14ac:dyDescent="0.2">
      <c r="A2" s="339"/>
      <c r="B2" s="828"/>
      <c r="C2" s="829"/>
      <c r="D2" s="829"/>
      <c r="E2" s="830"/>
      <c r="F2" s="830"/>
      <c r="G2" s="830"/>
      <c r="H2" s="830"/>
      <c r="I2" s="831"/>
      <c r="J2" s="795"/>
      <c r="K2" s="338"/>
      <c r="L2" s="96"/>
    </row>
    <row r="3" spans="1:24" ht="6" customHeight="1" thickBot="1" x14ac:dyDescent="0.25">
      <c r="A3" s="339"/>
      <c r="B3" s="339"/>
      <c r="C3" s="99"/>
      <c r="D3" s="99"/>
      <c r="E3" s="99"/>
      <c r="F3" s="99"/>
      <c r="G3" s="99"/>
      <c r="H3" s="99"/>
      <c r="I3" s="99"/>
      <c r="J3" s="99"/>
      <c r="K3" s="340"/>
      <c r="L3" s="96"/>
    </row>
    <row r="4" spans="1:24" s="101" customFormat="1" ht="13.5" customHeight="1" thickBot="1" x14ac:dyDescent="0.25">
      <c r="A4" s="383"/>
      <c r="B4" s="339"/>
      <c r="C4" s="1784" t="s">
        <v>493</v>
      </c>
      <c r="D4" s="1785"/>
      <c r="E4" s="1785"/>
      <c r="F4" s="1785"/>
      <c r="G4" s="1785"/>
      <c r="H4" s="1785"/>
      <c r="I4" s="1785"/>
      <c r="J4" s="1786"/>
      <c r="K4" s="340"/>
      <c r="L4" s="100"/>
      <c r="M4" s="1496"/>
      <c r="N4" s="1498"/>
      <c r="O4" s="1498"/>
      <c r="P4" s="1498"/>
      <c r="Q4" s="1498"/>
      <c r="R4" s="1498"/>
      <c r="S4" s="1498"/>
      <c r="T4" s="1498"/>
      <c r="U4" s="1498"/>
      <c r="V4" s="1498"/>
      <c r="W4" s="1498"/>
      <c r="X4" s="1498"/>
    </row>
    <row r="5" spans="1:24" ht="15.75" customHeight="1" x14ac:dyDescent="0.2">
      <c r="A5" s="339"/>
      <c r="B5" s="339"/>
      <c r="C5" s="832" t="s">
        <v>492</v>
      </c>
      <c r="D5" s="102"/>
      <c r="E5" s="102"/>
      <c r="F5" s="102"/>
      <c r="G5" s="102"/>
      <c r="H5" s="102"/>
      <c r="I5" s="102"/>
      <c r="J5" s="833"/>
      <c r="K5" s="340"/>
      <c r="L5" s="96"/>
    </row>
    <row r="6" spans="1:24" ht="12" customHeight="1" x14ac:dyDescent="0.2">
      <c r="A6" s="339"/>
      <c r="B6" s="339"/>
      <c r="C6" s="102"/>
      <c r="D6" s="102"/>
      <c r="E6" s="834"/>
      <c r="F6" s="834"/>
      <c r="G6" s="834"/>
      <c r="H6" s="834"/>
      <c r="I6" s="834"/>
      <c r="J6" s="835"/>
      <c r="K6" s="340"/>
      <c r="L6" s="96"/>
    </row>
    <row r="7" spans="1:24" ht="24" customHeight="1" x14ac:dyDescent="0.2">
      <c r="A7" s="339"/>
      <c r="B7" s="339"/>
      <c r="C7" s="1787" t="s">
        <v>603</v>
      </c>
      <c r="D7" s="1788"/>
      <c r="E7" s="823" t="s">
        <v>68</v>
      </c>
      <c r="F7" s="823" t="s">
        <v>396</v>
      </c>
      <c r="G7" s="103" t="s">
        <v>397</v>
      </c>
      <c r="H7" s="103" t="s">
        <v>398</v>
      </c>
      <c r="I7" s="103"/>
      <c r="J7" s="836"/>
      <c r="K7" s="341"/>
      <c r="L7" s="104"/>
    </row>
    <row r="8" spans="1:24" s="843" customFormat="1" ht="3" customHeight="1" x14ac:dyDescent="0.2">
      <c r="A8" s="837"/>
      <c r="B8" s="339"/>
      <c r="C8" s="105"/>
      <c r="D8" s="838"/>
      <c r="E8" s="839"/>
      <c r="F8" s="840"/>
      <c r="G8" s="838"/>
      <c r="H8" s="838"/>
      <c r="I8" s="838"/>
      <c r="J8" s="838"/>
      <c r="K8" s="841"/>
      <c r="L8" s="842"/>
      <c r="M8" s="1496"/>
      <c r="N8" s="1499"/>
      <c r="O8" s="1499"/>
      <c r="P8" s="1499"/>
      <c r="Q8" s="1499"/>
      <c r="R8" s="1499"/>
      <c r="S8" s="1499"/>
      <c r="T8" s="1499"/>
      <c r="U8" s="1499"/>
      <c r="V8" s="1499"/>
      <c r="W8" s="1499"/>
      <c r="X8" s="1499"/>
    </row>
    <row r="9" spans="1:24" s="109" customFormat="1" ht="12.75" customHeight="1" x14ac:dyDescent="0.2">
      <c r="A9" s="384"/>
      <c r="B9" s="339"/>
      <c r="C9" s="107" t="s">
        <v>195</v>
      </c>
      <c r="D9" s="770" t="s">
        <v>195</v>
      </c>
      <c r="E9" s="792">
        <v>3.8</v>
      </c>
      <c r="F9" s="792">
        <v>6.5</v>
      </c>
      <c r="G9" s="792">
        <v>4.3</v>
      </c>
      <c r="H9" s="792">
        <v>3.3</v>
      </c>
      <c r="I9" s="108">
        <f>IFERROR(H9/G9,":")</f>
        <v>0.76744186046511631</v>
      </c>
      <c r="J9" s="844"/>
      <c r="K9" s="342"/>
      <c r="L9" s="106"/>
      <c r="M9" s="1500"/>
      <c r="N9" s="1501"/>
      <c r="O9" s="1501"/>
      <c r="P9" s="1501"/>
      <c r="Q9" s="1502"/>
      <c r="R9" s="1503"/>
      <c r="S9" s="1501"/>
      <c r="T9" s="1501"/>
      <c r="U9" s="1501"/>
      <c r="V9" s="1501"/>
      <c r="W9" s="1501"/>
      <c r="X9" s="1501"/>
    </row>
    <row r="10" spans="1:24" ht="12.75" customHeight="1" x14ac:dyDescent="0.2">
      <c r="A10" s="339"/>
      <c r="B10" s="339"/>
      <c r="C10" s="107" t="s">
        <v>196</v>
      </c>
      <c r="D10" s="770" t="s">
        <v>196</v>
      </c>
      <c r="E10" s="792">
        <v>5.7</v>
      </c>
      <c r="F10" s="792">
        <v>10.5</v>
      </c>
      <c r="G10" s="792">
        <v>6.2</v>
      </c>
      <c r="H10" s="792">
        <v>5.2</v>
      </c>
      <c r="I10" s="108">
        <f t="shared" ref="I10:I39" si="0">IFERROR(H10/G10,":")</f>
        <v>0.83870967741935487</v>
      </c>
      <c r="J10" s="844"/>
      <c r="K10" s="343"/>
      <c r="L10" s="98"/>
      <c r="M10" s="1500"/>
      <c r="P10" s="1501"/>
      <c r="Q10" s="1504"/>
      <c r="R10" s="1503"/>
    </row>
    <row r="11" spans="1:24" ht="12.75" customHeight="1" x14ac:dyDescent="0.2">
      <c r="A11" s="339"/>
      <c r="B11" s="339"/>
      <c r="C11" s="107" t="s">
        <v>197</v>
      </c>
      <c r="D11" s="770" t="s">
        <v>197</v>
      </c>
      <c r="E11" s="792">
        <v>7.7</v>
      </c>
      <c r="F11" s="792">
        <v>20.7</v>
      </c>
      <c r="G11" s="792">
        <v>7.8</v>
      </c>
      <c r="H11" s="792">
        <v>7.6</v>
      </c>
      <c r="I11" s="108">
        <f t="shared" si="0"/>
        <v>0.97435897435897434</v>
      </c>
      <c r="J11" s="844"/>
      <c r="K11" s="343"/>
      <c r="L11" s="98"/>
      <c r="M11" s="1500"/>
      <c r="P11" s="1501"/>
      <c r="Q11" s="1504"/>
      <c r="R11" s="1503"/>
    </row>
    <row r="12" spans="1:24" ht="12.75" customHeight="1" x14ac:dyDescent="0.2">
      <c r="A12" s="339"/>
      <c r="B12" s="339"/>
      <c r="C12" s="107" t="s">
        <v>369</v>
      </c>
      <c r="D12" s="770" t="s">
        <v>369</v>
      </c>
      <c r="E12" s="792">
        <v>14.1</v>
      </c>
      <c r="F12" s="792">
        <v>32.799999999999997</v>
      </c>
      <c r="G12" s="792">
        <v>14</v>
      </c>
      <c r="H12" s="792">
        <v>14.3</v>
      </c>
      <c r="I12" s="108">
        <f t="shared" si="0"/>
        <v>1.0214285714285716</v>
      </c>
      <c r="J12" s="844"/>
      <c r="K12" s="343"/>
      <c r="L12" s="98"/>
      <c r="M12" s="1500"/>
      <c r="O12" s="1505"/>
      <c r="P12" s="1501"/>
      <c r="Q12" s="1504"/>
      <c r="R12" s="1503"/>
    </row>
    <row r="13" spans="1:24" ht="12.75" customHeight="1" x14ac:dyDescent="0.2">
      <c r="A13" s="339"/>
      <c r="B13" s="339"/>
      <c r="C13" s="107"/>
      <c r="D13" s="770" t="s">
        <v>377</v>
      </c>
      <c r="E13" s="792">
        <v>11.3</v>
      </c>
      <c r="F13" s="792">
        <v>28.1</v>
      </c>
      <c r="G13" s="792">
        <v>10.8</v>
      </c>
      <c r="H13" s="792">
        <v>11.8</v>
      </c>
      <c r="I13" s="108">
        <f t="shared" si="0"/>
        <v>1.0925925925925926</v>
      </c>
      <c r="J13" s="844"/>
      <c r="K13" s="343"/>
      <c r="L13" s="98"/>
      <c r="M13" s="1500"/>
      <c r="O13" s="1505"/>
      <c r="Q13" s="1504"/>
      <c r="R13" s="1503"/>
    </row>
    <row r="14" spans="1:24" ht="12.75" customHeight="1" x14ac:dyDescent="0.2">
      <c r="A14" s="339"/>
      <c r="B14" s="339"/>
      <c r="C14" s="107" t="s">
        <v>198</v>
      </c>
      <c r="D14" s="770" t="s">
        <v>198</v>
      </c>
      <c r="E14" s="792">
        <v>8.6</v>
      </c>
      <c r="F14" s="792">
        <v>20.100000000000001</v>
      </c>
      <c r="G14" s="792">
        <v>7.9</v>
      </c>
      <c r="H14" s="792">
        <v>9.4</v>
      </c>
      <c r="I14" s="108">
        <f t="shared" si="0"/>
        <v>1.1898734177215189</v>
      </c>
      <c r="J14" s="844"/>
      <c r="K14" s="343"/>
      <c r="L14" s="98"/>
      <c r="M14" s="1500"/>
      <c r="O14" s="1505"/>
      <c r="Q14" s="1504"/>
      <c r="R14" s="1503"/>
    </row>
    <row r="15" spans="1:24" ht="12.75" customHeight="1" x14ac:dyDescent="0.2">
      <c r="A15" s="339"/>
      <c r="B15" s="339"/>
      <c r="C15" s="107" t="s">
        <v>370</v>
      </c>
      <c r="D15" s="770" t="s">
        <v>378</v>
      </c>
      <c r="E15" s="792">
        <v>7.5</v>
      </c>
      <c r="F15" s="792">
        <v>16.899999999999999</v>
      </c>
      <c r="G15" s="792">
        <v>6.9</v>
      </c>
      <c r="H15" s="792">
        <v>8</v>
      </c>
      <c r="I15" s="108">
        <f t="shared" si="0"/>
        <v>1.1594202898550725</v>
      </c>
      <c r="J15" s="844"/>
      <c r="K15" s="343"/>
      <c r="L15" s="98"/>
      <c r="M15" s="1500"/>
      <c r="P15" s="1501"/>
      <c r="Q15" s="1504"/>
      <c r="R15" s="1503"/>
    </row>
    <row r="16" spans="1:24" ht="12.75" customHeight="1" x14ac:dyDescent="0.2">
      <c r="A16" s="339"/>
      <c r="B16" s="339"/>
      <c r="C16" s="107" t="s">
        <v>199</v>
      </c>
      <c r="D16" s="770" t="s">
        <v>199</v>
      </c>
      <c r="E16" s="792">
        <v>18.2</v>
      </c>
      <c r="F16" s="792">
        <v>42.2</v>
      </c>
      <c r="G16" s="792">
        <v>16.8</v>
      </c>
      <c r="H16" s="792">
        <v>19.899999999999999</v>
      </c>
      <c r="I16" s="108">
        <f t="shared" si="0"/>
        <v>1.1845238095238093</v>
      </c>
      <c r="J16" s="844"/>
      <c r="K16" s="343"/>
      <c r="L16" s="98"/>
      <c r="M16" s="1500"/>
      <c r="P16" s="1501"/>
      <c r="Q16" s="1504"/>
      <c r="R16" s="1503"/>
    </row>
    <row r="17" spans="1:24" ht="12.75" customHeight="1" x14ac:dyDescent="0.2">
      <c r="A17" s="339"/>
      <c r="B17" s="339"/>
      <c r="C17" s="107" t="s">
        <v>371</v>
      </c>
      <c r="D17" s="770" t="s">
        <v>371</v>
      </c>
      <c r="E17" s="792">
        <v>6.2</v>
      </c>
      <c r="F17" s="792">
        <v>13.5</v>
      </c>
      <c r="G17" s="792">
        <v>6.1</v>
      </c>
      <c r="H17" s="792">
        <v>6.4</v>
      </c>
      <c r="I17" s="108">
        <f t="shared" si="0"/>
        <v>1.0491803278688525</v>
      </c>
      <c r="J17" s="844"/>
      <c r="K17" s="343"/>
      <c r="L17" s="98"/>
      <c r="M17" s="1500"/>
      <c r="P17" s="1501"/>
      <c r="Q17" s="1504"/>
      <c r="R17" s="1503"/>
    </row>
    <row r="18" spans="1:24" ht="12.75" customHeight="1" x14ac:dyDescent="0.2">
      <c r="A18" s="339"/>
      <c r="B18" s="339"/>
      <c r="C18" s="107" t="s">
        <v>200</v>
      </c>
      <c r="D18" s="770" t="s">
        <v>200</v>
      </c>
      <c r="E18" s="792">
        <v>8.6999999999999993</v>
      </c>
      <c r="F18" s="792">
        <v>20.3</v>
      </c>
      <c r="G18" s="792">
        <v>8.8000000000000007</v>
      </c>
      <c r="H18" s="792">
        <v>8.6</v>
      </c>
      <c r="I18" s="108">
        <f t="shared" si="0"/>
        <v>0.97727272727272718</v>
      </c>
      <c r="J18" s="844"/>
      <c r="K18" s="343"/>
      <c r="L18" s="98"/>
      <c r="M18" s="1500"/>
      <c r="N18" s="1506"/>
      <c r="Q18" s="1504"/>
      <c r="R18" s="1503"/>
    </row>
    <row r="19" spans="1:24" ht="12.75" customHeight="1" x14ac:dyDescent="0.2">
      <c r="A19" s="339"/>
      <c r="B19" s="339"/>
      <c r="C19" s="107" t="s">
        <v>201</v>
      </c>
      <c r="D19" s="770" t="s">
        <v>201</v>
      </c>
      <c r="E19" s="792">
        <v>10</v>
      </c>
      <c r="F19" s="792">
        <v>23.6</v>
      </c>
      <c r="G19" s="792">
        <v>10.1</v>
      </c>
      <c r="H19" s="792">
        <v>9.9</v>
      </c>
      <c r="I19" s="108">
        <f t="shared" si="0"/>
        <v>0.98019801980198029</v>
      </c>
      <c r="J19" s="844"/>
      <c r="K19" s="343"/>
      <c r="L19" s="98"/>
      <c r="M19" s="1500"/>
      <c r="N19" s="1506"/>
      <c r="Q19" s="1504"/>
      <c r="R19" s="1503"/>
    </row>
    <row r="20" spans="1:24" s="111" customFormat="1" ht="12.75" customHeight="1" x14ac:dyDescent="0.2">
      <c r="A20" s="385"/>
      <c r="B20" s="339"/>
      <c r="C20" s="107" t="s">
        <v>353</v>
      </c>
      <c r="D20" s="770" t="s">
        <v>372</v>
      </c>
      <c r="E20" s="792">
        <v>23</v>
      </c>
      <c r="F20" s="792">
        <v>45.7</v>
      </c>
      <c r="G20" s="792">
        <v>19.399999999999999</v>
      </c>
      <c r="H20" s="792">
        <v>27.5</v>
      </c>
      <c r="I20" s="108">
        <f t="shared" si="0"/>
        <v>1.4175257731958764</v>
      </c>
      <c r="J20" s="845"/>
      <c r="K20" s="344"/>
      <c r="L20" s="110"/>
      <c r="M20" s="1500"/>
      <c r="N20" s="1507"/>
      <c r="O20" s="1507"/>
      <c r="P20" s="1507"/>
      <c r="Q20" s="1508"/>
      <c r="R20" s="1503"/>
      <c r="S20" s="1507"/>
      <c r="T20" s="1507"/>
      <c r="U20" s="1507"/>
      <c r="V20" s="1507"/>
      <c r="W20" s="1507"/>
      <c r="X20" s="1507"/>
    </row>
    <row r="21" spans="1:24" ht="12.75" customHeight="1" x14ac:dyDescent="0.2">
      <c r="A21" s="339"/>
      <c r="B21" s="339"/>
      <c r="C21" s="107" t="s">
        <v>202</v>
      </c>
      <c r="D21" s="770" t="s">
        <v>379</v>
      </c>
      <c r="E21" s="792">
        <v>5.3</v>
      </c>
      <c r="F21" s="792">
        <v>9.8000000000000007</v>
      </c>
      <c r="G21" s="792">
        <v>4.8</v>
      </c>
      <c r="H21" s="792">
        <v>5.9</v>
      </c>
      <c r="I21" s="108">
        <f t="shared" si="0"/>
        <v>1.2291666666666667</v>
      </c>
      <c r="J21" s="844"/>
      <c r="K21" s="343"/>
      <c r="L21" s="98"/>
      <c r="M21" s="1500"/>
      <c r="Q21" s="1504"/>
      <c r="R21" s="1503"/>
    </row>
    <row r="22" spans="1:24" s="113" customFormat="1" ht="12.75" customHeight="1" x14ac:dyDescent="0.2">
      <c r="A22" s="386"/>
      <c r="B22" s="339"/>
      <c r="C22" s="107" t="s">
        <v>203</v>
      </c>
      <c r="D22" s="770" t="s">
        <v>203</v>
      </c>
      <c r="E22" s="792">
        <v>6.7</v>
      </c>
      <c r="F22" s="792">
        <v>15.1</v>
      </c>
      <c r="G22" s="792">
        <v>7.3</v>
      </c>
      <c r="H22" s="792">
        <v>6</v>
      </c>
      <c r="I22" s="108">
        <f t="shared" si="0"/>
        <v>0.82191780821917815</v>
      </c>
      <c r="J22" s="845"/>
      <c r="K22" s="345"/>
      <c r="L22" s="112"/>
      <c r="M22" s="1500"/>
      <c r="N22" s="1509"/>
      <c r="O22" s="1509"/>
      <c r="P22" s="1509"/>
      <c r="Q22" s="1510"/>
      <c r="R22" s="1503"/>
      <c r="S22" s="1509"/>
      <c r="T22" s="1509"/>
      <c r="U22" s="1509"/>
      <c r="V22" s="1509"/>
      <c r="W22" s="1509"/>
      <c r="X22" s="1509"/>
    </row>
    <row r="23" spans="1:24" s="115" customFormat="1" ht="12.75" customHeight="1" x14ac:dyDescent="0.2">
      <c r="A23" s="346"/>
      <c r="B23" s="346"/>
      <c r="C23" s="107" t="s">
        <v>204</v>
      </c>
      <c r="D23" s="770" t="s">
        <v>204</v>
      </c>
      <c r="E23" s="792">
        <v>11.9</v>
      </c>
      <c r="F23" s="792">
        <v>37.9</v>
      </c>
      <c r="G23" s="792">
        <v>10.9</v>
      </c>
      <c r="H23" s="792">
        <v>13.3</v>
      </c>
      <c r="I23" s="108">
        <f t="shared" si="0"/>
        <v>1.2201834862385321</v>
      </c>
      <c r="J23" s="844"/>
      <c r="K23" s="343"/>
      <c r="L23" s="114"/>
      <c r="M23" s="1500"/>
      <c r="N23" s="1506"/>
      <c r="O23" s="1506"/>
      <c r="P23" s="1506"/>
      <c r="Q23" s="1504"/>
      <c r="R23" s="1503"/>
      <c r="S23" s="1506"/>
      <c r="T23" s="1506"/>
      <c r="U23" s="1506"/>
      <c r="V23" s="1506"/>
      <c r="W23" s="1506"/>
      <c r="X23" s="1506"/>
    </row>
    <row r="24" spans="1:24" ht="12.75" customHeight="1" x14ac:dyDescent="0.2">
      <c r="A24" s="339"/>
      <c r="B24" s="339"/>
      <c r="C24" s="107" t="s">
        <v>205</v>
      </c>
      <c r="D24" s="770" t="s">
        <v>205</v>
      </c>
      <c r="E24" s="792">
        <v>6.1</v>
      </c>
      <c r="F24" s="792">
        <v>19.7</v>
      </c>
      <c r="G24" s="792">
        <v>5.8</v>
      </c>
      <c r="H24" s="792">
        <v>6.5</v>
      </c>
      <c r="I24" s="108">
        <f t="shared" si="0"/>
        <v>1.1206896551724139</v>
      </c>
      <c r="J24" s="844"/>
      <c r="K24" s="343"/>
      <c r="L24" s="98"/>
      <c r="M24" s="1500"/>
      <c r="Q24" s="1504"/>
      <c r="R24" s="1503"/>
    </row>
    <row r="25" spans="1:24" ht="12.75" customHeight="1" x14ac:dyDescent="0.2">
      <c r="A25" s="339"/>
      <c r="B25" s="339"/>
      <c r="C25" s="107" t="s">
        <v>206</v>
      </c>
      <c r="D25" s="770" t="s">
        <v>206</v>
      </c>
      <c r="E25" s="792">
        <v>4.4000000000000004</v>
      </c>
      <c r="F25" s="792">
        <v>11.9</v>
      </c>
      <c r="G25" s="792">
        <v>4.3</v>
      </c>
      <c r="H25" s="792">
        <v>4.5</v>
      </c>
      <c r="I25" s="108">
        <f t="shared" si="0"/>
        <v>1.0465116279069768</v>
      </c>
      <c r="J25" s="844"/>
      <c r="K25" s="343"/>
      <c r="L25" s="98"/>
      <c r="M25" s="1500"/>
      <c r="Q25" s="1504"/>
      <c r="R25" s="1503"/>
    </row>
    <row r="26" spans="1:24" s="117" customFormat="1" ht="12.75" customHeight="1" x14ac:dyDescent="0.2">
      <c r="A26" s="347"/>
      <c r="B26" s="347"/>
      <c r="C26" s="105" t="s">
        <v>73</v>
      </c>
      <c r="D26" s="846" t="s">
        <v>73</v>
      </c>
      <c r="E26" s="847">
        <v>10.199999999999999</v>
      </c>
      <c r="F26" s="847">
        <v>25.7</v>
      </c>
      <c r="G26" s="847">
        <v>9.9</v>
      </c>
      <c r="H26" s="847">
        <v>10.5</v>
      </c>
      <c r="I26" s="848">
        <f t="shared" si="0"/>
        <v>1.0606060606060606</v>
      </c>
      <c r="J26" s="845"/>
      <c r="K26" s="348"/>
      <c r="L26" s="116"/>
      <c r="M26" s="1500"/>
      <c r="N26" s="1511"/>
      <c r="O26" s="1511"/>
      <c r="P26" s="1511"/>
      <c r="Q26" s="1510"/>
      <c r="R26" s="1503"/>
      <c r="S26" s="1511"/>
      <c r="T26" s="1511"/>
      <c r="U26" s="1511"/>
      <c r="V26" s="1511"/>
      <c r="W26" s="1511"/>
      <c r="X26" s="1511"/>
    </row>
    <row r="27" spans="1:24" s="119" customFormat="1" ht="12.75" customHeight="1" x14ac:dyDescent="0.2">
      <c r="A27" s="349"/>
      <c r="B27" s="387"/>
      <c r="C27" s="391" t="s">
        <v>207</v>
      </c>
      <c r="D27" s="771" t="s">
        <v>207</v>
      </c>
      <c r="E27" s="793">
        <v>9.6</v>
      </c>
      <c r="F27" s="793">
        <v>20</v>
      </c>
      <c r="G27" s="793">
        <v>9.3000000000000007</v>
      </c>
      <c r="H27" s="793">
        <v>10</v>
      </c>
      <c r="I27" s="849">
        <f t="shared" si="0"/>
        <v>1.075268817204301</v>
      </c>
      <c r="J27" s="850"/>
      <c r="K27" s="350"/>
      <c r="L27" s="118"/>
      <c r="M27" s="1500"/>
      <c r="N27" s="1512"/>
      <c r="O27" s="1512"/>
      <c r="P27" s="1512"/>
      <c r="Q27" s="1497"/>
      <c r="R27" s="1512"/>
      <c r="S27" s="1512"/>
      <c r="T27" s="1512"/>
      <c r="U27" s="1512"/>
      <c r="V27" s="1512"/>
      <c r="W27" s="1512"/>
      <c r="X27" s="1512"/>
    </row>
    <row r="28" spans="1:24" ht="12.75" customHeight="1" x14ac:dyDescent="0.2">
      <c r="A28" s="339"/>
      <c r="B28" s="339"/>
      <c r="C28" s="107" t="s">
        <v>208</v>
      </c>
      <c r="D28" s="770" t="s">
        <v>208</v>
      </c>
      <c r="E28" s="792">
        <v>7.2</v>
      </c>
      <c r="F28" s="792">
        <v>23</v>
      </c>
      <c r="G28" s="792">
        <v>7.7</v>
      </c>
      <c r="H28" s="792">
        <v>6.5</v>
      </c>
      <c r="I28" s="108">
        <f t="shared" si="0"/>
        <v>0.8441558441558441</v>
      </c>
      <c r="J28" s="844"/>
      <c r="K28" s="343"/>
      <c r="L28" s="98"/>
      <c r="M28" s="1500"/>
    </row>
    <row r="29" spans="1:24" ht="12.75" customHeight="1" x14ac:dyDescent="0.2">
      <c r="A29" s="339"/>
      <c r="B29" s="339"/>
      <c r="C29" s="107" t="s">
        <v>209</v>
      </c>
      <c r="D29" s="770" t="s">
        <v>209</v>
      </c>
      <c r="E29" s="792">
        <v>6.2</v>
      </c>
      <c r="F29" s="792">
        <v>12.5</v>
      </c>
      <c r="G29" s="792">
        <v>6</v>
      </c>
      <c r="H29" s="792">
        <v>6.5</v>
      </c>
      <c r="I29" s="108">
        <f t="shared" si="0"/>
        <v>1.0833333333333333</v>
      </c>
      <c r="J29" s="844"/>
      <c r="K29" s="343"/>
      <c r="L29" s="98"/>
      <c r="M29" s="1500"/>
    </row>
    <row r="30" spans="1:24" ht="12.75" customHeight="1" x14ac:dyDescent="0.2">
      <c r="A30" s="339"/>
      <c r="B30" s="339"/>
      <c r="C30" s="107" t="s">
        <v>355</v>
      </c>
      <c r="D30" s="770" t="s">
        <v>374</v>
      </c>
      <c r="E30" s="792">
        <v>4.3</v>
      </c>
      <c r="F30" s="792">
        <v>11.5</v>
      </c>
      <c r="G30" s="792">
        <v>4.4000000000000004</v>
      </c>
      <c r="H30" s="792">
        <v>4.2</v>
      </c>
      <c r="I30" s="108">
        <f t="shared" si="0"/>
        <v>0.95454545454545447</v>
      </c>
      <c r="J30" s="844"/>
      <c r="K30" s="343"/>
      <c r="L30" s="98"/>
      <c r="M30" s="1500"/>
    </row>
    <row r="31" spans="1:24" ht="12.75" customHeight="1" x14ac:dyDescent="0.2">
      <c r="A31" s="339"/>
      <c r="B31" s="339"/>
      <c r="C31" s="107" t="s">
        <v>342</v>
      </c>
      <c r="D31" s="770" t="s">
        <v>375</v>
      </c>
      <c r="E31" s="792">
        <v>9.6999999999999993</v>
      </c>
      <c r="F31" s="792">
        <v>19</v>
      </c>
      <c r="G31" s="792">
        <v>11.4</v>
      </c>
      <c r="H31" s="792">
        <v>8</v>
      </c>
      <c r="I31" s="108">
        <f t="shared" si="0"/>
        <v>0.70175438596491224</v>
      </c>
      <c r="J31" s="844"/>
      <c r="K31" s="343"/>
      <c r="L31" s="98"/>
      <c r="M31" s="1500"/>
    </row>
    <row r="32" spans="1:24" ht="12.75" customHeight="1" x14ac:dyDescent="0.2">
      <c r="A32" s="339"/>
      <c r="B32" s="339"/>
      <c r="C32" s="107" t="s">
        <v>241</v>
      </c>
      <c r="D32" s="770" t="s">
        <v>380</v>
      </c>
      <c r="E32" s="792">
        <v>8.1</v>
      </c>
      <c r="F32" s="792">
        <v>15.5</v>
      </c>
      <c r="G32" s="792">
        <v>9.6</v>
      </c>
      <c r="H32" s="792">
        <v>6.7</v>
      </c>
      <c r="I32" s="108">
        <f t="shared" si="0"/>
        <v>0.69791666666666674</v>
      </c>
      <c r="J32" s="844"/>
      <c r="K32" s="343"/>
      <c r="L32" s="98"/>
      <c r="M32" s="1500"/>
    </row>
    <row r="33" spans="1:24" s="122" customFormat="1" ht="12.75" customHeight="1" x14ac:dyDescent="0.2">
      <c r="A33" s="388"/>
      <c r="B33" s="339"/>
      <c r="C33" s="107" t="s">
        <v>210</v>
      </c>
      <c r="D33" s="770" t="s">
        <v>210</v>
      </c>
      <c r="E33" s="792">
        <v>5.4</v>
      </c>
      <c r="F33" s="792">
        <v>14.3</v>
      </c>
      <c r="G33" s="792">
        <v>5.3</v>
      </c>
      <c r="H33" s="792">
        <v>5.5</v>
      </c>
      <c r="I33" s="108">
        <f t="shared" si="0"/>
        <v>1.0377358490566038</v>
      </c>
      <c r="J33" s="844"/>
      <c r="K33" s="351"/>
      <c r="L33" s="120"/>
      <c r="M33" s="1500"/>
      <c r="N33" s="1513"/>
      <c r="O33" s="1513"/>
      <c r="P33" s="1513"/>
      <c r="Q33" s="1513"/>
      <c r="R33" s="1513"/>
      <c r="S33" s="1513"/>
      <c r="T33" s="1513"/>
      <c r="U33" s="1513"/>
      <c r="V33" s="1513"/>
      <c r="W33" s="1513"/>
      <c r="X33" s="1513"/>
    </row>
    <row r="34" spans="1:24" ht="12.75" customHeight="1" x14ac:dyDescent="0.2">
      <c r="A34" s="339"/>
      <c r="B34" s="339"/>
      <c r="C34" s="107" t="s">
        <v>354</v>
      </c>
      <c r="D34" s="770" t="s">
        <v>373</v>
      </c>
      <c r="E34" s="792">
        <v>4.7</v>
      </c>
      <c r="F34" s="792">
        <v>12.4</v>
      </c>
      <c r="G34" s="792">
        <v>4.9000000000000004</v>
      </c>
      <c r="H34" s="792">
        <v>4.5999999999999996</v>
      </c>
      <c r="I34" s="108">
        <f t="shared" si="0"/>
        <v>0.93877551020408145</v>
      </c>
      <c r="J34" s="844"/>
      <c r="K34" s="343"/>
      <c r="L34" s="98"/>
      <c r="M34" s="1500"/>
    </row>
    <row r="35" spans="1:24" ht="12.75" customHeight="1" x14ac:dyDescent="0.2">
      <c r="A35" s="339"/>
      <c r="B35" s="339"/>
      <c r="C35" s="107" t="s">
        <v>211</v>
      </c>
      <c r="D35" s="770" t="s">
        <v>211</v>
      </c>
      <c r="E35" s="792">
        <v>3.4</v>
      </c>
      <c r="F35" s="792">
        <v>8.9</v>
      </c>
      <c r="G35" s="792">
        <v>2.8</v>
      </c>
      <c r="H35" s="792">
        <v>4.0999999999999996</v>
      </c>
      <c r="I35" s="108">
        <f t="shared" si="0"/>
        <v>1.4642857142857142</v>
      </c>
      <c r="J35" s="844"/>
      <c r="K35" s="343"/>
      <c r="L35" s="98"/>
      <c r="M35" s="1500"/>
    </row>
    <row r="36" spans="1:24" s="113" customFormat="1" ht="12.75" customHeight="1" x14ac:dyDescent="0.2">
      <c r="A36" s="386"/>
      <c r="B36" s="339"/>
      <c r="C36" s="107" t="s">
        <v>376</v>
      </c>
      <c r="D36" s="770" t="s">
        <v>376</v>
      </c>
      <c r="E36" s="792">
        <v>5.4</v>
      </c>
      <c r="F36" s="792" t="s">
        <v>604</v>
      </c>
      <c r="G36" s="792">
        <v>5.8</v>
      </c>
      <c r="H36" s="792">
        <v>4.9000000000000004</v>
      </c>
      <c r="I36" s="108">
        <f t="shared" si="0"/>
        <v>0.84482758620689669</v>
      </c>
      <c r="J36" s="845"/>
      <c r="K36" s="345"/>
      <c r="L36" s="112"/>
      <c r="M36" s="1500"/>
      <c r="N36" s="1509"/>
      <c r="O36" s="1509"/>
      <c r="P36" s="1509"/>
      <c r="Q36" s="1509"/>
      <c r="R36" s="1509"/>
      <c r="S36" s="1509"/>
      <c r="T36" s="1509"/>
      <c r="U36" s="1509"/>
      <c r="V36" s="1509"/>
      <c r="W36" s="1509"/>
      <c r="X36" s="1509"/>
    </row>
    <row r="37" spans="1:24" ht="12.75" customHeight="1" x14ac:dyDescent="0.2">
      <c r="A37" s="339"/>
      <c r="B37" s="339"/>
      <c r="C37" s="107" t="s">
        <v>212</v>
      </c>
      <c r="D37" s="770" t="s">
        <v>212</v>
      </c>
      <c r="E37" s="792">
        <v>6.8</v>
      </c>
      <c r="F37" s="792">
        <v>18</v>
      </c>
      <c r="G37" s="792">
        <v>7.2</v>
      </c>
      <c r="H37" s="792">
        <v>6.4</v>
      </c>
      <c r="I37" s="108">
        <f t="shared" si="0"/>
        <v>0.88888888888888895</v>
      </c>
      <c r="J37" s="844"/>
      <c r="K37" s="343"/>
      <c r="L37" s="98"/>
      <c r="M37" s="1500"/>
    </row>
    <row r="38" spans="1:24" s="119" customFormat="1" ht="12.75" customHeight="1" x14ac:dyDescent="0.2">
      <c r="A38" s="349"/>
      <c r="B38" s="389"/>
      <c r="C38" s="391" t="s">
        <v>213</v>
      </c>
      <c r="D38" s="771" t="s">
        <v>381</v>
      </c>
      <c r="E38" s="793">
        <v>8.1</v>
      </c>
      <c r="F38" s="793">
        <v>17.7</v>
      </c>
      <c r="G38" s="793">
        <v>7.9</v>
      </c>
      <c r="H38" s="793">
        <v>8.4</v>
      </c>
      <c r="I38" s="849">
        <f t="shared" si="0"/>
        <v>1.0632911392405062</v>
      </c>
      <c r="J38" s="850"/>
      <c r="K38" s="350"/>
      <c r="L38" s="118"/>
      <c r="M38" s="1500"/>
      <c r="N38" s="1512"/>
      <c r="O38" s="1512"/>
      <c r="P38" s="1512"/>
      <c r="Q38" s="1512"/>
      <c r="R38" s="1512"/>
      <c r="S38" s="1512"/>
      <c r="T38" s="1512"/>
      <c r="U38" s="1512"/>
      <c r="V38" s="1512"/>
      <c r="W38" s="1512"/>
      <c r="X38" s="1512"/>
    </row>
    <row r="39" spans="1:24" ht="23.25" customHeight="1" x14ac:dyDescent="0.2">
      <c r="A39" s="339"/>
      <c r="B39" s="339"/>
      <c r="C39" s="107" t="s">
        <v>399</v>
      </c>
      <c r="D39" s="772" t="s">
        <v>399</v>
      </c>
      <c r="E39" s="792">
        <v>4.8</v>
      </c>
      <c r="F39" s="792">
        <v>10.1</v>
      </c>
      <c r="G39" s="792">
        <v>4.8</v>
      </c>
      <c r="H39" s="792">
        <v>4.8</v>
      </c>
      <c r="I39" s="108">
        <f t="shared" si="0"/>
        <v>1</v>
      </c>
      <c r="J39" s="844"/>
      <c r="K39" s="343"/>
      <c r="L39" s="98"/>
      <c r="M39" s="1500"/>
    </row>
    <row r="40" spans="1:24" s="128" customFormat="1" ht="12" customHeight="1" x14ac:dyDescent="0.2">
      <c r="A40" s="390"/>
      <c r="B40" s="339"/>
      <c r="C40" s="123"/>
      <c r="D40" s="124"/>
      <c r="E40" s="125"/>
      <c r="F40" s="125"/>
      <c r="G40" s="126"/>
      <c r="H40" s="126"/>
      <c r="I40" s="126"/>
      <c r="J40" s="126"/>
      <c r="K40" s="352"/>
      <c r="L40" s="127"/>
      <c r="M40" s="1496"/>
      <c r="N40" s="1514"/>
      <c r="O40" s="1514"/>
      <c r="P40" s="1514"/>
      <c r="Q40" s="1514"/>
      <c r="R40" s="1514"/>
      <c r="S40" s="1514"/>
      <c r="T40" s="1514"/>
      <c r="U40" s="1514"/>
      <c r="V40" s="1514"/>
      <c r="W40" s="1514"/>
      <c r="X40" s="1514"/>
    </row>
    <row r="41" spans="1:24" ht="17.25" customHeight="1" x14ac:dyDescent="0.2">
      <c r="A41" s="339"/>
      <c r="B41" s="339"/>
      <c r="C41" s="877"/>
      <c r="D41" s="877"/>
      <c r="E41" s="878"/>
      <c r="F41" s="1783"/>
      <c r="G41" s="1783"/>
      <c r="H41" s="1783"/>
      <c r="I41" s="1783"/>
      <c r="J41" s="1783"/>
      <c r="K41" s="353"/>
      <c r="L41" s="96"/>
    </row>
    <row r="42" spans="1:24" ht="17.25" customHeight="1" x14ac:dyDescent="0.2">
      <c r="A42" s="339"/>
      <c r="B42" s="339"/>
      <c r="C42" s="877"/>
      <c r="D42" s="1789" t="s">
        <v>511</v>
      </c>
      <c r="E42" s="1789"/>
      <c r="F42" s="1789"/>
      <c r="G42" s="879"/>
      <c r="H42" s="879"/>
      <c r="I42" s="1783"/>
      <c r="J42" s="1783"/>
      <c r="K42" s="353"/>
      <c r="L42" s="96"/>
      <c r="N42" s="1782"/>
      <c r="O42" s="1782"/>
      <c r="P42" s="1782"/>
      <c r="Q42" s="1782"/>
      <c r="R42" s="1782"/>
      <c r="T42" s="1506"/>
    </row>
    <row r="43" spans="1:24" ht="17.25" customHeight="1" x14ac:dyDescent="0.2">
      <c r="A43" s="339"/>
      <c r="B43" s="339"/>
      <c r="C43" s="877"/>
      <c r="D43" s="1789"/>
      <c r="E43" s="1789"/>
      <c r="F43" s="1789"/>
      <c r="G43" s="879"/>
      <c r="H43" s="879"/>
      <c r="I43" s="1783"/>
      <c r="J43" s="1783"/>
      <c r="K43" s="353"/>
      <c r="L43" s="96"/>
      <c r="N43" s="1782"/>
      <c r="O43" s="1782"/>
      <c r="P43" s="1782"/>
      <c r="Q43" s="1782"/>
      <c r="R43" s="1782"/>
    </row>
    <row r="44" spans="1:24" ht="17.25" customHeight="1" x14ac:dyDescent="0.2">
      <c r="A44" s="339"/>
      <c r="B44" s="339"/>
      <c r="C44" s="877"/>
      <c r="D44" s="1791" t="s">
        <v>512</v>
      </c>
      <c r="E44" s="1791"/>
      <c r="F44" s="1791"/>
      <c r="G44" s="879"/>
      <c r="H44" s="879"/>
      <c r="I44" s="1783"/>
      <c r="J44" s="1783"/>
      <c r="K44" s="353"/>
      <c r="L44" s="96"/>
      <c r="N44" s="1782"/>
      <c r="O44" s="1782"/>
      <c r="P44" s="1782"/>
      <c r="Q44" s="1782"/>
      <c r="R44" s="1782"/>
    </row>
    <row r="45" spans="1:24" ht="17.25" customHeight="1" x14ac:dyDescent="0.2">
      <c r="A45" s="339"/>
      <c r="B45" s="339"/>
      <c r="C45" s="877"/>
      <c r="D45" s="1791"/>
      <c r="E45" s="1791"/>
      <c r="F45" s="1791"/>
      <c r="G45" s="879"/>
      <c r="H45" s="879"/>
      <c r="I45" s="1783"/>
      <c r="J45" s="1783"/>
      <c r="K45" s="353"/>
      <c r="L45" s="96"/>
    </row>
    <row r="46" spans="1:24" ht="17.25" customHeight="1" x14ac:dyDescent="0.2">
      <c r="A46" s="339"/>
      <c r="B46" s="339"/>
      <c r="C46" s="877"/>
      <c r="D46" s="1791"/>
      <c r="E46" s="1791"/>
      <c r="F46" s="1791"/>
      <c r="G46" s="879"/>
      <c r="H46" s="879"/>
      <c r="I46" s="1783"/>
      <c r="J46" s="1783"/>
      <c r="K46" s="353"/>
      <c r="L46" s="96"/>
      <c r="N46" s="1782"/>
      <c r="O46" s="1782"/>
      <c r="P46" s="1782"/>
      <c r="Q46" s="1782"/>
      <c r="R46" s="1782"/>
      <c r="T46" s="1506"/>
    </row>
    <row r="47" spans="1:24" ht="17.25" customHeight="1" x14ac:dyDescent="0.2">
      <c r="A47" s="339"/>
      <c r="B47" s="339"/>
      <c r="C47" s="877"/>
      <c r="D47" s="1791" t="s">
        <v>509</v>
      </c>
      <c r="E47" s="1791"/>
      <c r="F47" s="1791"/>
      <c r="G47" s="879"/>
      <c r="H47" s="879"/>
      <c r="I47" s="1783"/>
      <c r="J47" s="1783"/>
      <c r="K47" s="353"/>
      <c r="L47" s="96"/>
      <c r="N47" s="1782"/>
      <c r="O47" s="1782"/>
      <c r="P47" s="1782"/>
      <c r="Q47" s="1782"/>
      <c r="R47" s="1782"/>
    </row>
    <row r="48" spans="1:24" ht="17.25" customHeight="1" x14ac:dyDescent="0.2">
      <c r="A48" s="339"/>
      <c r="B48" s="339"/>
      <c r="C48" s="877"/>
      <c r="D48" s="1791"/>
      <c r="E48" s="1791"/>
      <c r="F48" s="1791"/>
      <c r="G48" s="879"/>
      <c r="H48" s="879"/>
      <c r="I48" s="1783"/>
      <c r="J48" s="1783"/>
      <c r="K48" s="353"/>
      <c r="L48" s="96"/>
      <c r="N48" s="1782"/>
      <c r="O48" s="1782"/>
      <c r="P48" s="1782"/>
      <c r="Q48" s="1782"/>
      <c r="R48" s="1782"/>
    </row>
    <row r="49" spans="1:24" ht="17.25" customHeight="1" x14ac:dyDescent="0.2">
      <c r="A49" s="339"/>
      <c r="B49" s="339"/>
      <c r="C49" s="877"/>
      <c r="D49" s="1791"/>
      <c r="E49" s="1791"/>
      <c r="F49" s="1791"/>
      <c r="G49" s="879"/>
      <c r="H49" s="879"/>
      <c r="I49" s="1783"/>
      <c r="J49" s="1783"/>
      <c r="K49" s="353"/>
      <c r="L49" s="96"/>
      <c r="N49" s="1782"/>
      <c r="O49" s="1782"/>
      <c r="P49" s="1782"/>
      <c r="Q49" s="1782"/>
      <c r="R49" s="1782"/>
      <c r="T49" s="1781"/>
      <c r="U49" s="1782"/>
      <c r="V49" s="1782"/>
      <c r="W49" s="1782"/>
      <c r="X49" s="1782"/>
    </row>
    <row r="50" spans="1:24" ht="17.25" customHeight="1" x14ac:dyDescent="0.2">
      <c r="A50" s="339"/>
      <c r="B50" s="339"/>
      <c r="C50" s="877"/>
      <c r="D50" s="1791" t="s">
        <v>510</v>
      </c>
      <c r="E50" s="1791"/>
      <c r="F50" s="1791"/>
      <c r="G50" s="879"/>
      <c r="H50" s="879"/>
      <c r="I50" s="1783"/>
      <c r="J50" s="1783"/>
      <c r="K50" s="353"/>
      <c r="L50" s="96"/>
      <c r="N50" s="1782"/>
      <c r="O50" s="1782"/>
      <c r="P50" s="1782"/>
      <c r="Q50" s="1782"/>
      <c r="R50" s="1782"/>
      <c r="T50" s="1782"/>
      <c r="U50" s="1782"/>
      <c r="V50" s="1782"/>
      <c r="W50" s="1782"/>
      <c r="X50" s="1782"/>
    </row>
    <row r="51" spans="1:24" ht="17.25" customHeight="1" x14ac:dyDescent="0.2">
      <c r="A51" s="339"/>
      <c r="B51" s="339"/>
      <c r="C51" s="877"/>
      <c r="D51" s="1791"/>
      <c r="E51" s="1791"/>
      <c r="F51" s="1791"/>
      <c r="G51" s="879"/>
      <c r="H51" s="879"/>
      <c r="I51" s="1783"/>
      <c r="J51" s="1783"/>
      <c r="K51" s="353"/>
      <c r="L51" s="96"/>
      <c r="N51" s="1782"/>
      <c r="O51" s="1782"/>
      <c r="P51" s="1782"/>
      <c r="Q51" s="1782"/>
      <c r="R51" s="1782"/>
      <c r="T51" s="1782"/>
      <c r="U51" s="1782"/>
      <c r="V51" s="1782"/>
      <c r="W51" s="1782"/>
      <c r="X51" s="1782"/>
    </row>
    <row r="52" spans="1:24" ht="17.25" customHeight="1" x14ac:dyDescent="0.2">
      <c r="A52" s="339"/>
      <c r="B52" s="339"/>
      <c r="C52" s="877"/>
      <c r="D52" s="1791"/>
      <c r="E52" s="1791"/>
      <c r="F52" s="1791"/>
      <c r="G52" s="879"/>
      <c r="H52" s="879"/>
      <c r="I52" s="1783"/>
      <c r="J52" s="1783"/>
      <c r="K52" s="353"/>
      <c r="L52" s="96"/>
    </row>
    <row r="53" spans="1:24" s="122" customFormat="1" ht="17.25" customHeight="1" x14ac:dyDescent="0.2">
      <c r="A53" s="388"/>
      <c r="B53" s="339"/>
      <c r="C53" s="877"/>
      <c r="D53" s="1789" t="s">
        <v>503</v>
      </c>
      <c r="E53" s="1789"/>
      <c r="F53" s="1789"/>
      <c r="G53" s="879"/>
      <c r="H53" s="879"/>
      <c r="I53" s="1783"/>
      <c r="J53" s="1783"/>
      <c r="K53" s="354"/>
      <c r="L53" s="121"/>
      <c r="M53" s="1515"/>
      <c r="N53" s="1790"/>
      <c r="O53" s="1790"/>
      <c r="P53" s="1790"/>
      <c r="Q53" s="1790"/>
      <c r="R53" s="1790"/>
      <c r="S53" s="1513"/>
      <c r="T53" s="1513"/>
      <c r="U53" s="1513"/>
      <c r="V53" s="1513"/>
      <c r="W53" s="1513"/>
      <c r="X53" s="1513"/>
    </row>
    <row r="54" spans="1:24" ht="17.25" customHeight="1" x14ac:dyDescent="0.2">
      <c r="A54" s="339"/>
      <c r="B54" s="339"/>
      <c r="C54" s="877"/>
      <c r="D54" s="1789"/>
      <c r="E54" s="1789"/>
      <c r="F54" s="1789"/>
      <c r="G54" s="879"/>
      <c r="H54" s="879"/>
      <c r="I54" s="1783"/>
      <c r="J54" s="1783"/>
      <c r="K54" s="353"/>
      <c r="L54" s="96"/>
      <c r="N54" s="1790"/>
      <c r="O54" s="1790"/>
      <c r="P54" s="1790"/>
      <c r="Q54" s="1790"/>
      <c r="R54" s="1790"/>
    </row>
    <row r="55" spans="1:24" ht="17.25" customHeight="1" x14ac:dyDescent="0.2">
      <c r="A55" s="339"/>
      <c r="B55" s="339"/>
      <c r="C55" s="877"/>
      <c r="D55" s="1789"/>
      <c r="E55" s="1789"/>
      <c r="F55" s="1789"/>
      <c r="G55" s="879"/>
      <c r="H55" s="879"/>
      <c r="I55" s="1783"/>
      <c r="J55" s="1783"/>
      <c r="K55" s="353"/>
      <c r="L55" s="96"/>
      <c r="N55" s="1790"/>
      <c r="O55" s="1790"/>
      <c r="P55" s="1790"/>
      <c r="Q55" s="1790"/>
      <c r="R55" s="1790"/>
    </row>
    <row r="56" spans="1:24" ht="5.25" customHeight="1" x14ac:dyDescent="0.2">
      <c r="A56" s="339"/>
      <c r="B56" s="339"/>
      <c r="C56" s="877"/>
      <c r="D56" s="879"/>
      <c r="E56" s="879"/>
      <c r="F56" s="879"/>
      <c r="G56" s="879"/>
      <c r="H56" s="879"/>
      <c r="I56" s="1783"/>
      <c r="J56" s="1783"/>
      <c r="K56" s="353"/>
      <c r="L56" s="96"/>
    </row>
    <row r="57" spans="1:24" ht="18.75" customHeight="1" x14ac:dyDescent="0.2">
      <c r="A57" s="339"/>
      <c r="B57" s="339"/>
      <c r="C57" s="877"/>
      <c r="D57" s="877"/>
      <c r="E57" s="878"/>
      <c r="F57" s="1783"/>
      <c r="G57" s="1783"/>
      <c r="H57" s="1783"/>
      <c r="I57" s="1783"/>
      <c r="J57" s="1783"/>
      <c r="K57" s="353"/>
      <c r="L57" s="96"/>
      <c r="N57" s="1516"/>
    </row>
    <row r="58" spans="1:24" ht="18.75" customHeight="1" x14ac:dyDescent="0.2">
      <c r="A58" s="339"/>
      <c r="B58" s="339"/>
      <c r="C58" s="1792" t="s">
        <v>583</v>
      </c>
      <c r="D58" s="1792"/>
      <c r="E58" s="1792"/>
      <c r="F58" s="1792"/>
      <c r="G58" s="1792"/>
      <c r="H58" s="1792"/>
      <c r="I58" s="1792"/>
      <c r="J58" s="1792"/>
      <c r="K58" s="821"/>
      <c r="L58" s="96"/>
    </row>
    <row r="59" spans="1:24" ht="11.25" customHeight="1" x14ac:dyDescent="0.2">
      <c r="A59" s="339"/>
      <c r="B59" s="339"/>
      <c r="C59" s="1793" t="s">
        <v>605</v>
      </c>
      <c r="D59" s="1794"/>
      <c r="E59" s="1794"/>
      <c r="F59" s="1794"/>
      <c r="G59" s="1794"/>
      <c r="H59" s="1794"/>
      <c r="I59" s="1794"/>
      <c r="J59" s="1794"/>
      <c r="K59" s="1795"/>
      <c r="L59" s="96"/>
    </row>
    <row r="60" spans="1:24" ht="13.5" customHeight="1" x14ac:dyDescent="0.2">
      <c r="A60" s="339"/>
      <c r="B60" s="339"/>
      <c r="C60" s="1796"/>
      <c r="D60" s="1797"/>
      <c r="E60" s="1797"/>
      <c r="F60" s="129"/>
      <c r="G60" s="130"/>
      <c r="H60" s="130"/>
      <c r="I60" s="1798">
        <v>42795</v>
      </c>
      <c r="J60" s="1798"/>
      <c r="K60" s="476">
        <v>21</v>
      </c>
      <c r="L60" s="96"/>
    </row>
    <row r="62" spans="1:24" ht="15" x14ac:dyDescent="0.2">
      <c r="E62" s="1095"/>
    </row>
  </sheetData>
  <mergeCells count="35">
    <mergeCell ref="D50:F52"/>
    <mergeCell ref="I43:J43"/>
    <mergeCell ref="I44:J44"/>
    <mergeCell ref="I45:J45"/>
    <mergeCell ref="I46:J46"/>
    <mergeCell ref="I47:J47"/>
    <mergeCell ref="I48:J48"/>
    <mergeCell ref="I49:J49"/>
    <mergeCell ref="I50:J50"/>
    <mergeCell ref="I51:J51"/>
    <mergeCell ref="C58:J58"/>
    <mergeCell ref="C59:K59"/>
    <mergeCell ref="C60:E60"/>
    <mergeCell ref="I60:J60"/>
    <mergeCell ref="I55:J55"/>
    <mergeCell ref="I56:J56"/>
    <mergeCell ref="F57:H57"/>
    <mergeCell ref="I57:J57"/>
    <mergeCell ref="D53:F55"/>
    <mergeCell ref="T49:X51"/>
    <mergeCell ref="I52:J52"/>
    <mergeCell ref="I53:J53"/>
    <mergeCell ref="I54:J54"/>
    <mergeCell ref="C4:J4"/>
    <mergeCell ref="C7:D7"/>
    <mergeCell ref="F41:H41"/>
    <mergeCell ref="I41:J41"/>
    <mergeCell ref="I42:J42"/>
    <mergeCell ref="D42:F43"/>
    <mergeCell ref="N42:R44"/>
    <mergeCell ref="N46:R48"/>
    <mergeCell ref="N49:R51"/>
    <mergeCell ref="N53:R55"/>
    <mergeCell ref="D47:F49"/>
    <mergeCell ref="D44:F46"/>
  </mergeCells>
  <conditionalFormatting sqref="F9:F39">
    <cfRule type="top10" dxfId="5" priority="6" bottom="1" rank="1"/>
    <cfRule type="top10" dxfId="4" priority="7" rank="1"/>
  </conditionalFormatting>
  <conditionalFormatting sqref="E9:E38">
    <cfRule type="top10" dxfId="3" priority="4" bottom="1" rank="3"/>
    <cfRule type="top10" dxfId="2" priority="5" rank="2"/>
  </conditionalFormatting>
  <conditionalFormatting sqref="I9:I25">
    <cfRule type="top10" dxfId="1" priority="3"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3"/>
      <c r="C1" s="213"/>
      <c r="D1" s="213"/>
      <c r="E1" s="212"/>
      <c r="F1" s="1533" t="s">
        <v>43</v>
      </c>
      <c r="G1" s="1533"/>
      <c r="H1" s="1533"/>
      <c r="I1" s="4"/>
      <c r="J1" s="4"/>
      <c r="K1" s="4"/>
      <c r="L1" s="4"/>
      <c r="M1" s="4"/>
      <c r="N1" s="4"/>
      <c r="O1" s="4"/>
    </row>
    <row r="2" spans="1:15" ht="13.5" customHeight="1" x14ac:dyDescent="0.2">
      <c r="A2" s="2"/>
      <c r="B2" s="219"/>
      <c r="C2" s="1538"/>
      <c r="D2" s="1538"/>
      <c r="E2" s="1538"/>
      <c r="F2" s="1538"/>
      <c r="G2" s="1538"/>
      <c r="H2" s="4"/>
      <c r="I2" s="4"/>
      <c r="J2" s="4"/>
      <c r="K2" s="4"/>
      <c r="L2" s="4"/>
      <c r="M2" s="4"/>
      <c r="N2" s="4"/>
      <c r="O2" s="4"/>
    </row>
    <row r="3" spans="1:15" x14ac:dyDescent="0.2">
      <c r="A3" s="2"/>
      <c r="B3" s="220"/>
      <c r="C3" s="1538"/>
      <c r="D3" s="1538"/>
      <c r="E3" s="1538"/>
      <c r="F3" s="1538"/>
      <c r="G3" s="1538"/>
      <c r="H3" s="1"/>
      <c r="I3" s="4"/>
      <c r="J3" s="4"/>
      <c r="K3" s="4"/>
      <c r="L3" s="4"/>
      <c r="M3" s="4"/>
      <c r="N3" s="4"/>
      <c r="O3" s="2"/>
    </row>
    <row r="4" spans="1:15" ht="12.75" customHeight="1" x14ac:dyDescent="0.2">
      <c r="A4" s="2"/>
      <c r="B4" s="222"/>
      <c r="C4" s="1531" t="s">
        <v>48</v>
      </c>
      <c r="D4" s="1532"/>
      <c r="E4" s="1532"/>
      <c r="F4" s="1532"/>
      <c r="G4" s="1532"/>
      <c r="H4" s="1532"/>
      <c r="I4" s="4"/>
      <c r="J4" s="4"/>
      <c r="K4" s="4"/>
      <c r="L4" s="4"/>
      <c r="M4" s="17"/>
      <c r="N4" s="4"/>
      <c r="O4" s="2"/>
    </row>
    <row r="5" spans="1:15" s="7" customFormat="1" ht="16.5" customHeight="1" x14ac:dyDescent="0.2">
      <c r="A5" s="6"/>
      <c r="B5" s="221"/>
      <c r="C5" s="1532"/>
      <c r="D5" s="1532"/>
      <c r="E5" s="1532"/>
      <c r="F5" s="1532"/>
      <c r="G5" s="1532"/>
      <c r="H5" s="1532"/>
      <c r="I5" s="4"/>
      <c r="J5" s="4"/>
      <c r="K5" s="4"/>
      <c r="L5" s="4"/>
      <c r="M5" s="17"/>
      <c r="N5" s="4"/>
      <c r="O5" s="6"/>
    </row>
    <row r="6" spans="1:15" ht="11.25" customHeight="1" x14ac:dyDescent="0.2">
      <c r="A6" s="2"/>
      <c r="B6" s="222"/>
      <c r="C6" s="1532"/>
      <c r="D6" s="1532"/>
      <c r="E6" s="1532"/>
      <c r="F6" s="1532"/>
      <c r="G6" s="1532"/>
      <c r="H6" s="1532"/>
      <c r="I6" s="4"/>
      <c r="J6" s="4"/>
      <c r="K6" s="4"/>
      <c r="L6" s="4"/>
      <c r="M6" s="17"/>
      <c r="N6" s="4"/>
      <c r="O6" s="2"/>
    </row>
    <row r="7" spans="1:15" ht="11.25" customHeight="1" x14ac:dyDescent="0.2">
      <c r="A7" s="2"/>
      <c r="B7" s="222"/>
      <c r="C7" s="1532"/>
      <c r="D7" s="1532"/>
      <c r="E7" s="1532"/>
      <c r="F7" s="1532"/>
      <c r="G7" s="1532"/>
      <c r="H7" s="1532"/>
      <c r="I7" s="4"/>
      <c r="J7" s="4"/>
      <c r="K7" s="4"/>
      <c r="L7" s="4"/>
      <c r="M7" s="17"/>
      <c r="N7" s="4"/>
      <c r="O7" s="2"/>
    </row>
    <row r="8" spans="1:15" ht="117" customHeight="1" x14ac:dyDescent="0.2">
      <c r="A8" s="2"/>
      <c r="B8" s="222"/>
      <c r="C8" s="1532"/>
      <c r="D8" s="1532"/>
      <c r="E8" s="1532"/>
      <c r="F8" s="1532"/>
      <c r="G8" s="1532"/>
      <c r="H8" s="1532"/>
      <c r="I8" s="4"/>
      <c r="J8" s="4"/>
      <c r="K8" s="4"/>
      <c r="L8" s="4"/>
      <c r="M8" s="17"/>
      <c r="N8" s="4"/>
      <c r="O8" s="2"/>
    </row>
    <row r="9" spans="1:15" ht="10.5" customHeight="1" x14ac:dyDescent="0.2">
      <c r="A9" s="2"/>
      <c r="B9" s="222"/>
      <c r="C9" s="1532"/>
      <c r="D9" s="1532"/>
      <c r="E9" s="1532"/>
      <c r="F9" s="1532"/>
      <c r="G9" s="1532"/>
      <c r="H9" s="1532"/>
      <c r="I9" s="4"/>
      <c r="J9" s="4"/>
      <c r="K9" s="4"/>
      <c r="L9" s="4"/>
      <c r="M9" s="17"/>
      <c r="N9" s="3"/>
      <c r="O9" s="2"/>
    </row>
    <row r="10" spans="1:15" ht="11.25" customHeight="1" x14ac:dyDescent="0.2">
      <c r="A10" s="2"/>
      <c r="B10" s="222"/>
      <c r="C10" s="1532"/>
      <c r="D10" s="1532"/>
      <c r="E10" s="1532"/>
      <c r="F10" s="1532"/>
      <c r="G10" s="1532"/>
      <c r="H10" s="1532"/>
      <c r="I10" s="4"/>
      <c r="J10" s="4"/>
      <c r="K10" s="4"/>
      <c r="L10" s="4"/>
      <c r="M10" s="17"/>
      <c r="N10" s="3"/>
      <c r="O10" s="2"/>
    </row>
    <row r="11" spans="1:15" ht="3.75" customHeight="1" x14ac:dyDescent="0.2">
      <c r="A11" s="2"/>
      <c r="B11" s="222"/>
      <c r="C11" s="1532"/>
      <c r="D11" s="1532"/>
      <c r="E11" s="1532"/>
      <c r="F11" s="1532"/>
      <c r="G11" s="1532"/>
      <c r="H11" s="1532"/>
      <c r="I11" s="4"/>
      <c r="J11" s="4"/>
      <c r="K11" s="4"/>
      <c r="L11" s="4"/>
      <c r="M11" s="17"/>
      <c r="N11" s="3"/>
      <c r="O11" s="2"/>
    </row>
    <row r="12" spans="1:15" ht="11.25" customHeight="1" x14ac:dyDescent="0.2">
      <c r="A12" s="2"/>
      <c r="B12" s="222"/>
      <c r="C12" s="1532"/>
      <c r="D12" s="1532"/>
      <c r="E12" s="1532"/>
      <c r="F12" s="1532"/>
      <c r="G12" s="1532"/>
      <c r="H12" s="1532"/>
      <c r="I12" s="4"/>
      <c r="J12" s="4"/>
      <c r="K12" s="4"/>
      <c r="L12" s="4"/>
      <c r="M12" s="17"/>
      <c r="N12" s="3"/>
      <c r="O12" s="2"/>
    </row>
    <row r="13" spans="1:15" ht="11.25" customHeight="1" x14ac:dyDescent="0.2">
      <c r="A13" s="2"/>
      <c r="B13" s="222"/>
      <c r="C13" s="1532"/>
      <c r="D13" s="1532"/>
      <c r="E13" s="1532"/>
      <c r="F13" s="1532"/>
      <c r="G13" s="1532"/>
      <c r="H13" s="1532"/>
      <c r="I13" s="4"/>
      <c r="J13" s="4"/>
      <c r="K13" s="4"/>
      <c r="L13" s="4"/>
      <c r="M13" s="17"/>
      <c r="N13" s="3"/>
      <c r="O13" s="2"/>
    </row>
    <row r="14" spans="1:15" ht="15.75" customHeight="1" x14ac:dyDescent="0.2">
      <c r="A14" s="2"/>
      <c r="B14" s="222"/>
      <c r="C14" s="1532"/>
      <c r="D14" s="1532"/>
      <c r="E14" s="1532"/>
      <c r="F14" s="1532"/>
      <c r="G14" s="1532"/>
      <c r="H14" s="1532"/>
      <c r="I14" s="4"/>
      <c r="J14" s="4"/>
      <c r="K14" s="4"/>
      <c r="L14" s="4"/>
      <c r="M14" s="17"/>
      <c r="N14" s="3"/>
      <c r="O14" s="2"/>
    </row>
    <row r="15" spans="1:15" ht="22.5" customHeight="1" x14ac:dyDescent="0.2">
      <c r="A15" s="2"/>
      <c r="B15" s="222"/>
      <c r="C15" s="1532"/>
      <c r="D15" s="1532"/>
      <c r="E15" s="1532"/>
      <c r="F15" s="1532"/>
      <c r="G15" s="1532"/>
      <c r="H15" s="1532"/>
      <c r="I15" s="4"/>
      <c r="J15" s="4"/>
      <c r="K15" s="4"/>
      <c r="L15" s="4"/>
      <c r="M15" s="17"/>
      <c r="N15" s="3"/>
      <c r="O15" s="2"/>
    </row>
    <row r="16" spans="1:15" ht="11.25" customHeight="1" x14ac:dyDescent="0.2">
      <c r="A16" s="2"/>
      <c r="B16" s="222"/>
      <c r="C16" s="1532"/>
      <c r="D16" s="1532"/>
      <c r="E16" s="1532"/>
      <c r="F16" s="1532"/>
      <c r="G16" s="1532"/>
      <c r="H16" s="1532"/>
      <c r="I16" s="4"/>
      <c r="J16" s="4"/>
      <c r="K16" s="4"/>
      <c r="L16" s="4"/>
      <c r="M16" s="17"/>
      <c r="N16" s="3"/>
      <c r="O16" s="2"/>
    </row>
    <row r="17" spans="1:15" ht="11.25" customHeight="1" x14ac:dyDescent="0.2">
      <c r="A17" s="2"/>
      <c r="B17" s="222"/>
      <c r="C17" s="1532"/>
      <c r="D17" s="1532"/>
      <c r="E17" s="1532"/>
      <c r="F17" s="1532"/>
      <c r="G17" s="1532"/>
      <c r="H17" s="1532"/>
      <c r="I17" s="4"/>
      <c r="J17" s="4"/>
      <c r="K17" s="4"/>
      <c r="L17" s="4"/>
      <c r="M17" s="17"/>
      <c r="N17" s="3"/>
      <c r="O17" s="2"/>
    </row>
    <row r="18" spans="1:15" ht="11.25" customHeight="1" x14ac:dyDescent="0.2">
      <c r="A18" s="2"/>
      <c r="B18" s="222"/>
      <c r="C18" s="1532"/>
      <c r="D18" s="1532"/>
      <c r="E18" s="1532"/>
      <c r="F18" s="1532"/>
      <c r="G18" s="1532"/>
      <c r="H18" s="1532"/>
      <c r="I18" s="5"/>
      <c r="J18" s="5"/>
      <c r="K18" s="5"/>
      <c r="L18" s="5"/>
      <c r="M18" s="5"/>
      <c r="N18" s="3"/>
      <c r="O18" s="2"/>
    </row>
    <row r="19" spans="1:15" ht="11.25" customHeight="1" x14ac:dyDescent="0.2">
      <c r="A19" s="2"/>
      <c r="B19" s="222"/>
      <c r="C19" s="1532"/>
      <c r="D19" s="1532"/>
      <c r="E19" s="1532"/>
      <c r="F19" s="1532"/>
      <c r="G19" s="1532"/>
      <c r="H19" s="1532"/>
      <c r="I19" s="18"/>
      <c r="J19" s="18"/>
      <c r="K19" s="18"/>
      <c r="L19" s="18"/>
      <c r="M19" s="18"/>
      <c r="N19" s="3"/>
      <c r="O19" s="2"/>
    </row>
    <row r="20" spans="1:15" ht="11.25" customHeight="1" x14ac:dyDescent="0.2">
      <c r="A20" s="2"/>
      <c r="B20" s="222"/>
      <c r="C20" s="1532"/>
      <c r="D20" s="1532"/>
      <c r="E20" s="1532"/>
      <c r="F20" s="1532"/>
      <c r="G20" s="1532"/>
      <c r="H20" s="1532"/>
      <c r="I20" s="11"/>
      <c r="J20" s="11"/>
      <c r="K20" s="11"/>
      <c r="L20" s="11"/>
      <c r="M20" s="11"/>
      <c r="N20" s="3"/>
      <c r="O20" s="2"/>
    </row>
    <row r="21" spans="1:15" ht="11.25" customHeight="1" x14ac:dyDescent="0.2">
      <c r="A21" s="2"/>
      <c r="B21" s="222"/>
      <c r="C21" s="1532"/>
      <c r="D21" s="1532"/>
      <c r="E21" s="1532"/>
      <c r="F21" s="1532"/>
      <c r="G21" s="1532"/>
      <c r="H21" s="1532"/>
      <c r="I21" s="11"/>
      <c r="J21" s="11"/>
      <c r="K21" s="11"/>
      <c r="L21" s="11"/>
      <c r="M21" s="11"/>
      <c r="N21" s="3"/>
      <c r="O21" s="2"/>
    </row>
    <row r="22" spans="1:15" ht="12" customHeight="1" x14ac:dyDescent="0.2">
      <c r="A22" s="2"/>
      <c r="B22" s="222"/>
      <c r="C22" s="23"/>
      <c r="D22" s="23"/>
      <c r="E22" s="23"/>
      <c r="F22" s="23"/>
      <c r="G22" s="23"/>
      <c r="H22" s="23"/>
      <c r="I22" s="13"/>
      <c r="J22" s="13"/>
      <c r="K22" s="13"/>
      <c r="L22" s="13"/>
      <c r="M22" s="13"/>
      <c r="N22" s="3"/>
      <c r="O22" s="2"/>
    </row>
    <row r="23" spans="1:15" ht="27.75" customHeight="1" x14ac:dyDescent="0.2">
      <c r="A23" s="2"/>
      <c r="B23" s="222"/>
      <c r="C23" s="23"/>
      <c r="D23" s="23"/>
      <c r="E23" s="23"/>
      <c r="F23" s="23"/>
      <c r="G23" s="23"/>
      <c r="H23" s="23"/>
      <c r="I23" s="11"/>
      <c r="J23" s="11"/>
      <c r="K23" s="11"/>
      <c r="L23" s="11"/>
      <c r="M23" s="11"/>
      <c r="N23" s="3"/>
      <c r="O23" s="2"/>
    </row>
    <row r="24" spans="1:15" ht="18" customHeight="1" x14ac:dyDescent="0.2">
      <c r="A24" s="2"/>
      <c r="B24" s="222"/>
      <c r="C24" s="9"/>
      <c r="D24" s="13"/>
      <c r="E24" s="15"/>
      <c r="F24" s="13"/>
      <c r="G24" s="10"/>
      <c r="H24" s="13"/>
      <c r="I24" s="13"/>
      <c r="J24" s="13"/>
      <c r="K24" s="13"/>
      <c r="L24" s="13"/>
      <c r="M24" s="13"/>
      <c r="N24" s="3"/>
      <c r="O24" s="2"/>
    </row>
    <row r="25" spans="1:15" ht="18" customHeight="1" x14ac:dyDescent="0.2">
      <c r="A25" s="2"/>
      <c r="B25" s="222"/>
      <c r="C25" s="12"/>
      <c r="D25" s="13"/>
      <c r="E25" s="8"/>
      <c r="F25" s="11"/>
      <c r="G25" s="10"/>
      <c r="H25" s="11"/>
      <c r="I25" s="11"/>
      <c r="J25" s="11"/>
      <c r="K25" s="11"/>
      <c r="L25" s="11"/>
      <c r="M25" s="11"/>
      <c r="N25" s="3"/>
      <c r="O25" s="2"/>
    </row>
    <row r="26" spans="1:15" x14ac:dyDescent="0.2">
      <c r="A26" s="2"/>
      <c r="B26" s="222"/>
      <c r="C26" s="12"/>
      <c r="D26" s="13"/>
      <c r="E26" s="8"/>
      <c r="F26" s="11"/>
      <c r="G26" s="10"/>
      <c r="H26" s="11"/>
      <c r="I26" s="11"/>
      <c r="J26" s="11"/>
      <c r="K26" s="11"/>
      <c r="L26" s="11"/>
      <c r="M26" s="11"/>
      <c r="N26" s="3"/>
      <c r="O26" s="2"/>
    </row>
    <row r="27" spans="1:15" ht="13.5" customHeight="1" x14ac:dyDescent="0.2">
      <c r="A27" s="2"/>
      <c r="B27" s="222"/>
      <c r="C27" s="12"/>
      <c r="D27" s="13"/>
      <c r="E27" s="8"/>
      <c r="F27" s="11"/>
      <c r="G27" s="10"/>
      <c r="H27" s="306"/>
      <c r="I27" s="307" t="s">
        <v>42</v>
      </c>
      <c r="J27" s="308"/>
      <c r="K27" s="308"/>
      <c r="L27" s="309"/>
      <c r="M27" s="309"/>
      <c r="N27" s="3"/>
      <c r="O27" s="2"/>
    </row>
    <row r="28" spans="1:15" ht="10.5" customHeight="1" x14ac:dyDescent="0.2">
      <c r="A28" s="2"/>
      <c r="B28" s="222"/>
      <c r="C28" s="9"/>
      <c r="D28" s="13"/>
      <c r="E28" s="15"/>
      <c r="F28" s="13"/>
      <c r="G28" s="10"/>
      <c r="H28" s="13"/>
      <c r="I28" s="310"/>
      <c r="J28" s="310"/>
      <c r="K28" s="310"/>
      <c r="L28" s="310"/>
      <c r="M28" s="475"/>
      <c r="N28" s="311"/>
      <c r="O28" s="2"/>
    </row>
    <row r="29" spans="1:15" ht="16.5" customHeight="1" x14ac:dyDescent="0.2">
      <c r="A29" s="2"/>
      <c r="B29" s="222"/>
      <c r="C29" s="9"/>
      <c r="D29" s="13"/>
      <c r="E29" s="15"/>
      <c r="F29" s="13"/>
      <c r="G29" s="10"/>
      <c r="H29" s="13"/>
      <c r="I29" s="13" t="s">
        <v>425</v>
      </c>
      <c r="J29" s="13"/>
      <c r="K29" s="13"/>
      <c r="L29" s="13"/>
      <c r="M29" s="475"/>
      <c r="N29" s="312"/>
      <c r="O29" s="2"/>
    </row>
    <row r="30" spans="1:15" ht="10.5" customHeight="1" x14ac:dyDescent="0.2">
      <c r="A30" s="2"/>
      <c r="B30" s="222"/>
      <c r="C30" s="9"/>
      <c r="D30" s="13"/>
      <c r="E30" s="15"/>
      <c r="F30" s="13"/>
      <c r="G30" s="10"/>
      <c r="H30" s="13"/>
      <c r="I30" s="13"/>
      <c r="J30" s="13"/>
      <c r="K30" s="13"/>
      <c r="L30" s="13"/>
      <c r="M30" s="475"/>
      <c r="N30" s="312"/>
      <c r="O30" s="2"/>
    </row>
    <row r="31" spans="1:15" ht="16.5" customHeight="1" x14ac:dyDescent="0.2">
      <c r="A31" s="2"/>
      <c r="B31" s="222"/>
      <c r="C31" s="12"/>
      <c r="D31" s="13"/>
      <c r="E31" s="8"/>
      <c r="F31" s="11"/>
      <c r="G31" s="10"/>
      <c r="H31" s="11"/>
      <c r="I31" s="1541" t="s">
        <v>46</v>
      </c>
      <c r="J31" s="1541"/>
      <c r="K31" s="1536">
        <f>+capa!H27</f>
        <v>42795</v>
      </c>
      <c r="L31" s="1537"/>
      <c r="M31" s="475"/>
      <c r="N31" s="313"/>
      <c r="O31" s="2"/>
    </row>
    <row r="32" spans="1:15" ht="10.5" customHeight="1" x14ac:dyDescent="0.2">
      <c r="A32" s="2"/>
      <c r="B32" s="222"/>
      <c r="C32" s="12"/>
      <c r="D32" s="13"/>
      <c r="E32" s="8"/>
      <c r="F32" s="11"/>
      <c r="G32" s="10"/>
      <c r="H32" s="11"/>
      <c r="I32" s="208"/>
      <c r="J32" s="208"/>
      <c r="K32" s="207"/>
      <c r="L32" s="207"/>
      <c r="M32" s="475"/>
      <c r="N32" s="313"/>
      <c r="O32" s="2"/>
    </row>
    <row r="33" spans="1:15" ht="16.5" customHeight="1" x14ac:dyDescent="0.2">
      <c r="A33" s="2"/>
      <c r="B33" s="222"/>
      <c r="C33" s="9"/>
      <c r="D33" s="13"/>
      <c r="E33" s="15"/>
      <c r="F33" s="13"/>
      <c r="G33" s="10"/>
      <c r="H33" s="13"/>
      <c r="I33" s="1534" t="s">
        <v>416</v>
      </c>
      <c r="J33" s="1535"/>
      <c r="K33" s="1535"/>
      <c r="L33" s="1535"/>
      <c r="M33" s="475"/>
      <c r="N33" s="312"/>
      <c r="O33" s="2"/>
    </row>
    <row r="34" spans="1:15" s="92" customFormat="1" ht="14.25" customHeight="1" x14ac:dyDescent="0.2">
      <c r="A34" s="2"/>
      <c r="B34" s="222"/>
      <c r="C34" s="9"/>
      <c r="D34" s="13"/>
      <c r="E34" s="15"/>
      <c r="F34" s="13"/>
      <c r="G34" s="1020"/>
      <c r="H34" s="13"/>
      <c r="I34" s="179"/>
      <c r="J34" s="1019"/>
      <c r="K34" s="1019"/>
      <c r="L34" s="1019"/>
      <c r="M34" s="475"/>
      <c r="N34" s="312"/>
      <c r="O34" s="2"/>
    </row>
    <row r="35" spans="1:15" s="92" customFormat="1" ht="20.25" customHeight="1" x14ac:dyDescent="0.2">
      <c r="A35" s="2"/>
      <c r="B35" s="222"/>
      <c r="C35" s="172"/>
      <c r="D35" s="13"/>
      <c r="E35" s="1021"/>
      <c r="F35" s="11"/>
      <c r="G35" s="1020"/>
      <c r="H35" s="11"/>
      <c r="I35" s="1544" t="s">
        <v>418</v>
      </c>
      <c r="J35" s="1544"/>
      <c r="K35" s="1544"/>
      <c r="L35" s="1544"/>
      <c r="M35" s="475"/>
      <c r="N35" s="313"/>
      <c r="O35" s="2"/>
    </row>
    <row r="36" spans="1:15" s="92" customFormat="1" ht="12.75" customHeight="1" x14ac:dyDescent="0.2">
      <c r="A36" s="2"/>
      <c r="B36" s="222"/>
      <c r="C36" s="172"/>
      <c r="D36" s="13"/>
      <c r="E36" s="1021"/>
      <c r="F36" s="11"/>
      <c r="G36" s="1020"/>
      <c r="H36" s="11"/>
      <c r="I36" s="1016" t="s">
        <v>417</v>
      </c>
      <c r="J36" s="1016"/>
      <c r="K36" s="1016"/>
      <c r="L36" s="1016"/>
      <c r="M36" s="475"/>
      <c r="N36" s="313"/>
      <c r="O36" s="2"/>
    </row>
    <row r="37" spans="1:15" s="92" customFormat="1" ht="12.75" customHeight="1" x14ac:dyDescent="0.2">
      <c r="A37" s="2"/>
      <c r="B37" s="222"/>
      <c r="C37" s="172"/>
      <c r="D37" s="13"/>
      <c r="E37" s="1021"/>
      <c r="F37" s="11"/>
      <c r="G37" s="1020"/>
      <c r="H37" s="11"/>
      <c r="I37" s="1545" t="s">
        <v>421</v>
      </c>
      <c r="J37" s="1545"/>
      <c r="K37" s="1545"/>
      <c r="L37" s="1545"/>
      <c r="M37" s="475"/>
      <c r="N37" s="313"/>
      <c r="O37" s="2"/>
    </row>
    <row r="38" spans="1:15" s="92" customFormat="1" ht="20.25" customHeight="1" x14ac:dyDescent="0.2">
      <c r="A38" s="2"/>
      <c r="B38" s="222"/>
      <c r="C38" s="9"/>
      <c r="D38" s="13"/>
      <c r="E38" s="15"/>
      <c r="F38" s="13"/>
      <c r="G38" s="368"/>
      <c r="H38" s="13"/>
      <c r="I38" s="1542" t="s">
        <v>480</v>
      </c>
      <c r="J38" s="1542"/>
      <c r="K38" s="1542"/>
      <c r="L38" s="1016"/>
      <c r="M38" s="475"/>
      <c r="N38" s="312"/>
      <c r="O38" s="2"/>
    </row>
    <row r="39" spans="1:15" ht="19.5" customHeight="1" x14ac:dyDescent="0.2">
      <c r="A39" s="2"/>
      <c r="B39" s="222"/>
      <c r="C39" s="12"/>
      <c r="D39" s="13"/>
      <c r="E39" s="8"/>
      <c r="F39" s="11"/>
      <c r="G39" s="10"/>
      <c r="H39" s="11"/>
      <c r="I39" s="1542" t="s">
        <v>443</v>
      </c>
      <c r="J39" s="1542"/>
      <c r="K39" s="1542"/>
      <c r="L39" s="1542"/>
      <c r="M39" s="475"/>
      <c r="N39" s="313"/>
      <c r="O39" s="2"/>
    </row>
    <row r="40" spans="1:15" ht="14.25" customHeight="1" x14ac:dyDescent="0.2">
      <c r="A40" s="2"/>
      <c r="B40" s="222"/>
      <c r="C40" s="12"/>
      <c r="D40" s="13"/>
      <c r="E40" s="8"/>
      <c r="F40" s="11"/>
      <c r="G40" s="10"/>
      <c r="H40" s="11"/>
      <c r="I40" s="1016"/>
      <c r="J40" s="1016"/>
      <c r="K40" s="1016"/>
      <c r="L40" s="1016"/>
      <c r="M40" s="475"/>
      <c r="N40" s="313"/>
      <c r="O40" s="2"/>
    </row>
    <row r="41" spans="1:15" ht="12.75" customHeight="1" x14ac:dyDescent="0.2">
      <c r="A41" s="2"/>
      <c r="B41" s="222"/>
      <c r="C41" s="12"/>
      <c r="D41" s="13"/>
      <c r="E41" s="8"/>
      <c r="F41" s="11"/>
      <c r="G41" s="10"/>
      <c r="H41" s="11"/>
      <c r="I41" s="1543" t="s">
        <v>51</v>
      </c>
      <c r="J41" s="1543"/>
      <c r="K41" s="1543"/>
      <c r="L41" s="1543"/>
      <c r="M41" s="475"/>
      <c r="N41" s="313"/>
      <c r="O41" s="2"/>
    </row>
    <row r="42" spans="1:15" ht="14.25" customHeight="1" x14ac:dyDescent="0.2">
      <c r="A42" s="2"/>
      <c r="B42" s="222"/>
      <c r="C42" s="9"/>
      <c r="D42" s="13"/>
      <c r="E42" s="15"/>
      <c r="F42" s="13"/>
      <c r="G42" s="10"/>
      <c r="H42" s="13"/>
      <c r="I42" s="1017"/>
      <c r="J42" s="1017"/>
      <c r="K42" s="1017"/>
      <c r="L42" s="1017"/>
      <c r="M42" s="475"/>
      <c r="N42" s="312"/>
      <c r="O42" s="2"/>
    </row>
    <row r="43" spans="1:15" ht="15" customHeight="1" x14ac:dyDescent="0.2">
      <c r="A43" s="2"/>
      <c r="B43" s="222"/>
      <c r="C43" s="12"/>
      <c r="D43" s="13"/>
      <c r="E43" s="8"/>
      <c r="F43" s="11"/>
      <c r="G43" s="10"/>
      <c r="H43" s="11"/>
      <c r="I43" s="1015" t="s">
        <v>23</v>
      </c>
      <c r="J43" s="1015"/>
      <c r="K43" s="1015"/>
      <c r="L43" s="1015"/>
      <c r="M43" s="475"/>
      <c r="N43" s="313"/>
      <c r="O43" s="2"/>
    </row>
    <row r="44" spans="1:15" ht="14.25" customHeight="1" x14ac:dyDescent="0.2">
      <c r="A44" s="2"/>
      <c r="B44" s="222"/>
      <c r="C44" s="12"/>
      <c r="D44" s="13"/>
      <c r="E44" s="8"/>
      <c r="F44" s="11"/>
      <c r="G44" s="10"/>
      <c r="H44" s="11"/>
      <c r="I44" s="206"/>
      <c r="J44" s="206"/>
      <c r="K44" s="206"/>
      <c r="L44" s="206"/>
      <c r="M44" s="475"/>
      <c r="N44" s="313"/>
      <c r="O44" s="2"/>
    </row>
    <row r="45" spans="1:15" ht="16.5" customHeight="1" x14ac:dyDescent="0.2">
      <c r="A45" s="2"/>
      <c r="B45" s="222"/>
      <c r="C45" s="12"/>
      <c r="D45" s="13"/>
      <c r="E45" s="8"/>
      <c r="F45" s="11"/>
      <c r="G45" s="10"/>
      <c r="H45" s="11"/>
      <c r="I45" s="1541" t="s">
        <v>19</v>
      </c>
      <c r="J45" s="1541"/>
      <c r="K45" s="1541"/>
      <c r="L45" s="1541"/>
      <c r="M45" s="475"/>
      <c r="N45" s="313"/>
      <c r="O45" s="2"/>
    </row>
    <row r="46" spans="1:15" ht="14.25" customHeight="1" x14ac:dyDescent="0.2">
      <c r="A46" s="2"/>
      <c r="B46" s="222"/>
      <c r="C46" s="9"/>
      <c r="D46" s="13"/>
      <c r="E46" s="15"/>
      <c r="F46" s="13"/>
      <c r="G46" s="10"/>
      <c r="H46" s="13"/>
      <c r="I46" s="208"/>
      <c r="J46" s="208"/>
      <c r="K46" s="208"/>
      <c r="L46" s="208"/>
      <c r="M46" s="475"/>
      <c r="N46" s="312"/>
      <c r="O46" s="2"/>
    </row>
    <row r="47" spans="1:15" ht="16.5" customHeight="1" x14ac:dyDescent="0.2">
      <c r="A47" s="2"/>
      <c r="B47" s="222"/>
      <c r="C47" s="12"/>
      <c r="D47" s="13"/>
      <c r="E47" s="8"/>
      <c r="F47" s="563"/>
      <c r="G47" s="916"/>
      <c r="H47" s="563"/>
      <c r="I47" s="1540" t="s">
        <v>10</v>
      </c>
      <c r="J47" s="1540"/>
      <c r="K47" s="1540"/>
      <c r="L47" s="1540"/>
      <c r="M47" s="475"/>
      <c r="N47" s="313"/>
      <c r="O47" s="2"/>
    </row>
    <row r="48" spans="1:15" ht="12.75" customHeight="1" x14ac:dyDescent="0.2">
      <c r="A48" s="2"/>
      <c r="B48" s="222"/>
      <c r="C48" s="9"/>
      <c r="D48" s="13"/>
      <c r="E48" s="15"/>
      <c r="F48" s="1018"/>
      <c r="G48" s="916"/>
      <c r="H48" s="1018"/>
      <c r="I48" s="475"/>
      <c r="J48" s="475"/>
      <c r="K48" s="475"/>
      <c r="L48" s="475"/>
      <c r="M48" s="475"/>
      <c r="N48" s="312"/>
      <c r="O48" s="2"/>
    </row>
    <row r="49" spans="1:15" ht="30.75" customHeight="1" x14ac:dyDescent="0.2">
      <c r="A49" s="2"/>
      <c r="B49" s="222"/>
      <c r="C49" s="9"/>
      <c r="D49" s="13"/>
      <c r="E49" s="15"/>
      <c r="F49" s="1018"/>
      <c r="G49" s="916"/>
      <c r="H49" s="1018"/>
      <c r="I49" s="475"/>
      <c r="J49" s="475"/>
      <c r="K49" s="475"/>
      <c r="L49" s="475"/>
      <c r="M49" s="475"/>
      <c r="N49" s="312"/>
      <c r="O49" s="2"/>
    </row>
    <row r="50" spans="1:15" ht="20.25" customHeight="1" x14ac:dyDescent="0.2">
      <c r="A50" s="2"/>
      <c r="B50" s="222"/>
      <c r="C50" s="799"/>
      <c r="D50" s="13"/>
      <c r="E50" s="8"/>
      <c r="F50" s="563"/>
      <c r="G50" s="916"/>
      <c r="H50" s="563"/>
      <c r="I50" s="475"/>
      <c r="J50" s="475"/>
      <c r="K50" s="475"/>
      <c r="L50" s="475"/>
      <c r="M50" s="475"/>
      <c r="N50" s="313"/>
      <c r="O50" s="2"/>
    </row>
    <row r="51" spans="1:15" x14ac:dyDescent="0.2">
      <c r="A51" s="2"/>
      <c r="B51" s="364">
        <v>2</v>
      </c>
      <c r="C51" s="1539">
        <v>42795</v>
      </c>
      <c r="D51" s="1539"/>
      <c r="E51" s="1539"/>
      <c r="F51" s="1539"/>
      <c r="G51" s="1539"/>
      <c r="H51" s="1539"/>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2"/>
      <c r="C1" s="212"/>
      <c r="D1" s="212"/>
      <c r="E1" s="212"/>
      <c r="F1" s="212"/>
      <c r="G1" s="213"/>
      <c r="H1" s="213"/>
      <c r="I1" s="213"/>
      <c r="J1" s="213"/>
      <c r="K1" s="213"/>
      <c r="L1" s="213"/>
      <c r="M1" s="213"/>
      <c r="N1" s="213"/>
      <c r="O1" s="213"/>
      <c r="P1" s="213"/>
      <c r="Q1" s="213"/>
      <c r="R1" s="213"/>
      <c r="S1" s="213"/>
      <c r="T1" s="213"/>
      <c r="U1" s="213"/>
      <c r="V1" s="213"/>
      <c r="W1" s="213"/>
      <c r="X1" s="1615" t="s">
        <v>316</v>
      </c>
      <c r="Y1" s="1615"/>
      <c r="Z1" s="1615"/>
      <c r="AA1" s="1615"/>
      <c r="AB1" s="1615"/>
      <c r="AC1" s="1615"/>
      <c r="AD1" s="1615"/>
      <c r="AE1" s="1615"/>
      <c r="AF1" s="1615"/>
      <c r="AG1" s="2"/>
    </row>
    <row r="2" spans="1:33" ht="6" customHeight="1" x14ac:dyDescent="0.2">
      <c r="A2" s="214"/>
      <c r="B2" s="1618"/>
      <c r="C2" s="1618"/>
      <c r="D2" s="1618"/>
      <c r="E2" s="16"/>
      <c r="F2" s="16"/>
      <c r="G2" s="16"/>
      <c r="H2" s="16"/>
      <c r="I2" s="16"/>
      <c r="J2" s="211"/>
      <c r="K2" s="211"/>
      <c r="L2" s="211"/>
      <c r="M2" s="211"/>
      <c r="N2" s="211"/>
      <c r="O2" s="211"/>
      <c r="P2" s="211"/>
      <c r="Q2" s="211"/>
      <c r="R2" s="211"/>
      <c r="S2" s="211"/>
      <c r="T2" s="211"/>
      <c r="U2" s="211"/>
      <c r="V2" s="211"/>
      <c r="W2" s="211"/>
      <c r="X2" s="211"/>
      <c r="Y2" s="211"/>
      <c r="Z2" s="4"/>
      <c r="AA2" s="4"/>
      <c r="AB2" s="4"/>
      <c r="AC2" s="4"/>
      <c r="AD2" s="4"/>
      <c r="AE2" s="4"/>
      <c r="AF2" s="4"/>
      <c r="AG2" s="2"/>
    </row>
    <row r="3" spans="1:33" ht="12" customHeight="1" x14ac:dyDescent="0.2">
      <c r="A3" s="21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15"/>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14"/>
      <c r="B5" s="4"/>
      <c r="C5" s="8"/>
      <c r="D5" s="8"/>
      <c r="E5" s="8"/>
      <c r="F5" s="1804"/>
      <c r="G5" s="1804"/>
      <c r="H5" s="1804"/>
      <c r="I5" s="1804"/>
      <c r="J5" s="1804"/>
      <c r="K5" s="1804"/>
      <c r="L5" s="1804"/>
      <c r="M5" s="8"/>
      <c r="N5" s="8"/>
      <c r="O5" s="8"/>
      <c r="P5" s="8"/>
      <c r="Q5" s="8"/>
      <c r="R5" s="3"/>
      <c r="S5" s="3"/>
      <c r="T5" s="3"/>
      <c r="U5" s="61"/>
      <c r="V5" s="3"/>
      <c r="W5" s="3"/>
      <c r="X5" s="3"/>
      <c r="Y5" s="3"/>
      <c r="Z5" s="3"/>
      <c r="AA5" s="3"/>
      <c r="AB5" s="3"/>
      <c r="AC5" s="3"/>
      <c r="AD5" s="3"/>
      <c r="AE5" s="3"/>
      <c r="AF5" s="4"/>
      <c r="AG5" s="2"/>
    </row>
    <row r="6" spans="1:33" ht="9.75" customHeight="1" x14ac:dyDescent="0.2">
      <c r="A6" s="214"/>
      <c r="B6" s="4"/>
      <c r="C6" s="8"/>
      <c r="D6" s="8"/>
      <c r="E6" s="10"/>
      <c r="F6" s="1801"/>
      <c r="G6" s="1801"/>
      <c r="H6" s="1801"/>
      <c r="I6" s="1801"/>
      <c r="J6" s="1801"/>
      <c r="K6" s="1801"/>
      <c r="L6" s="1801"/>
      <c r="M6" s="1801"/>
      <c r="N6" s="1801"/>
      <c r="O6" s="1801"/>
      <c r="P6" s="1801"/>
      <c r="Q6" s="1801"/>
      <c r="R6" s="1801"/>
      <c r="S6" s="1801"/>
      <c r="T6" s="1801"/>
      <c r="U6" s="1801"/>
      <c r="V6" s="1801"/>
      <c r="W6" s="10"/>
      <c r="X6" s="1801"/>
      <c r="Y6" s="1801"/>
      <c r="Z6" s="1801"/>
      <c r="AA6" s="1801"/>
      <c r="AB6" s="1801"/>
      <c r="AC6" s="1801"/>
      <c r="AD6" s="1801"/>
      <c r="AE6" s="10"/>
      <c r="AF6" s="4"/>
      <c r="AG6" s="2"/>
    </row>
    <row r="7" spans="1:33" ht="12.75" customHeight="1" x14ac:dyDescent="0.2">
      <c r="A7" s="21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57"/>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1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1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1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1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1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1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1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1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1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1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1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1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1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1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1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1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1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1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1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1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1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1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1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1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1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1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1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1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1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1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1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1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1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1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1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1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14"/>
      <c r="B45" s="4"/>
      <c r="C45" s="8"/>
      <c r="D45" s="8"/>
      <c r="E45" s="10"/>
      <c r="F45" s="1801"/>
      <c r="G45" s="1801"/>
      <c r="H45" s="1801"/>
      <c r="I45" s="1801"/>
      <c r="J45" s="1801"/>
      <c r="K45" s="1801"/>
      <c r="L45" s="1801"/>
      <c r="M45" s="1801"/>
      <c r="N45" s="1801"/>
      <c r="O45" s="1801"/>
      <c r="P45" s="1801"/>
      <c r="Q45" s="1801"/>
      <c r="R45" s="1801"/>
      <c r="S45" s="1801"/>
      <c r="T45" s="1801"/>
      <c r="U45" s="1801"/>
      <c r="V45" s="1801"/>
      <c r="W45" s="10"/>
      <c r="X45" s="1801"/>
      <c r="Y45" s="1801"/>
      <c r="Z45" s="1801"/>
      <c r="AA45" s="1801"/>
      <c r="AB45" s="1801"/>
      <c r="AC45" s="1801"/>
      <c r="AD45" s="1801"/>
      <c r="AE45" s="10"/>
      <c r="AF45" s="4"/>
      <c r="AG45" s="2"/>
    </row>
    <row r="46" spans="1:33" ht="12.75" customHeight="1" x14ac:dyDescent="0.2">
      <c r="A46" s="21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1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5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1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1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1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1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1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1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1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1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1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1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1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1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1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1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1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1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1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1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1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1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59"/>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14"/>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14"/>
      <c r="B71" s="362">
        <v>22</v>
      </c>
      <c r="C71" s="1802">
        <v>42795</v>
      </c>
      <c r="D71" s="1803"/>
      <c r="E71" s="1803"/>
      <c r="F71" s="1803"/>
      <c r="G71" s="1799"/>
      <c r="H71" s="1800"/>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690" t="s">
        <v>319</v>
      </c>
      <c r="C1" s="1690"/>
      <c r="D1" s="1690"/>
      <c r="E1" s="1690"/>
      <c r="F1" s="1690"/>
      <c r="G1" s="1690"/>
      <c r="H1" s="1690"/>
      <c r="I1" s="213"/>
      <c r="J1" s="213"/>
      <c r="K1" s="213"/>
      <c r="L1" s="213"/>
      <c r="M1" s="213"/>
      <c r="N1" s="213"/>
      <c r="O1" s="213"/>
      <c r="P1" s="213"/>
      <c r="Q1" s="213"/>
      <c r="R1" s="213"/>
      <c r="S1" s="213"/>
      <c r="T1" s="213"/>
      <c r="U1" s="213"/>
      <c r="V1" s="213"/>
      <c r="W1" s="213"/>
      <c r="X1" s="259"/>
      <c r="Y1" s="217"/>
      <c r="Z1" s="217"/>
      <c r="AA1" s="217"/>
      <c r="AB1" s="217"/>
      <c r="AC1" s="217"/>
      <c r="AD1" s="217"/>
      <c r="AE1" s="217"/>
      <c r="AF1" s="217"/>
      <c r="AG1" s="2"/>
    </row>
    <row r="2" spans="1:33" ht="6" customHeight="1" x14ac:dyDescent="0.2">
      <c r="A2" s="2"/>
      <c r="B2" s="1618"/>
      <c r="C2" s="1618"/>
      <c r="D2" s="1618"/>
      <c r="E2" s="16"/>
      <c r="F2" s="16"/>
      <c r="G2" s="16"/>
      <c r="H2" s="16"/>
      <c r="I2" s="16"/>
      <c r="J2" s="211"/>
      <c r="K2" s="211"/>
      <c r="L2" s="211"/>
      <c r="M2" s="211"/>
      <c r="N2" s="211"/>
      <c r="O2" s="211"/>
      <c r="P2" s="211"/>
      <c r="Q2" s="211"/>
      <c r="R2" s="211"/>
      <c r="S2" s="211"/>
      <c r="T2" s="211"/>
      <c r="U2" s="211"/>
      <c r="V2" s="211"/>
      <c r="W2" s="211"/>
      <c r="X2" s="211"/>
      <c r="Y2" s="211"/>
      <c r="Z2" s="4"/>
      <c r="AA2" s="4"/>
      <c r="AB2" s="4"/>
      <c r="AC2" s="4"/>
      <c r="AD2" s="4"/>
      <c r="AE2" s="4"/>
      <c r="AF2" s="4"/>
      <c r="AG2" s="222"/>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2"/>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1"/>
    </row>
    <row r="5" spans="1:33" ht="3.75" customHeight="1" x14ac:dyDescent="0.2">
      <c r="A5" s="2"/>
      <c r="B5" s="4"/>
      <c r="C5" s="8"/>
      <c r="D5" s="8"/>
      <c r="E5" s="8"/>
      <c r="F5" s="1804"/>
      <c r="G5" s="1804"/>
      <c r="H5" s="1804"/>
      <c r="I5" s="1804"/>
      <c r="J5" s="1804"/>
      <c r="K5" s="1804"/>
      <c r="L5" s="1804"/>
      <c r="M5" s="8"/>
      <c r="N5" s="8"/>
      <c r="O5" s="8"/>
      <c r="P5" s="8"/>
      <c r="Q5" s="8"/>
      <c r="R5" s="3"/>
      <c r="S5" s="3"/>
      <c r="T5" s="3"/>
      <c r="U5" s="61"/>
      <c r="V5" s="3"/>
      <c r="W5" s="3"/>
      <c r="X5" s="3"/>
      <c r="Y5" s="3"/>
      <c r="Z5" s="3"/>
      <c r="AA5" s="3"/>
      <c r="AB5" s="3"/>
      <c r="AC5" s="3"/>
      <c r="AD5" s="3"/>
      <c r="AE5" s="3"/>
      <c r="AF5" s="4"/>
      <c r="AG5" s="222"/>
    </row>
    <row r="6" spans="1:33" ht="9.75" customHeight="1" x14ac:dyDescent="0.2">
      <c r="A6" s="2"/>
      <c r="B6" s="4"/>
      <c r="C6" s="8"/>
      <c r="D6" s="8"/>
      <c r="E6" s="10"/>
      <c r="F6" s="1801"/>
      <c r="G6" s="1801"/>
      <c r="H6" s="1801"/>
      <c r="I6" s="1801"/>
      <c r="J6" s="1801"/>
      <c r="K6" s="1801"/>
      <c r="L6" s="1801"/>
      <c r="M6" s="1801"/>
      <c r="N6" s="1801"/>
      <c r="O6" s="1801"/>
      <c r="P6" s="1801"/>
      <c r="Q6" s="1801"/>
      <c r="R6" s="1801"/>
      <c r="S6" s="1801"/>
      <c r="T6" s="1801"/>
      <c r="U6" s="1801"/>
      <c r="V6" s="1801"/>
      <c r="W6" s="10"/>
      <c r="X6" s="1801"/>
      <c r="Y6" s="1801"/>
      <c r="Z6" s="1801"/>
      <c r="AA6" s="1801"/>
      <c r="AB6" s="1801"/>
      <c r="AC6" s="1801"/>
      <c r="AD6" s="1801"/>
      <c r="AE6" s="10"/>
      <c r="AF6" s="4"/>
      <c r="AG6" s="222"/>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2"/>
    </row>
    <row r="8" spans="1:33" s="50" customFormat="1" ht="13.5" hidden="1" customHeight="1" x14ac:dyDescent="0.2">
      <c r="A8" s="47"/>
      <c r="B8" s="48"/>
      <c r="C8" s="1805"/>
      <c r="D8" s="1805"/>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36"/>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36"/>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33"/>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2"/>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2"/>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2"/>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2"/>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2"/>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2"/>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2"/>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2"/>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2"/>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2"/>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2"/>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2"/>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2"/>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2"/>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2"/>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2"/>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2"/>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2"/>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2"/>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2"/>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2"/>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2"/>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2"/>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2"/>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2"/>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2"/>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2"/>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2"/>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2"/>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2"/>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2"/>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2"/>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2"/>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2"/>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2"/>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2"/>
    </row>
    <row r="47" spans="1:33" ht="11.25" customHeight="1" x14ac:dyDescent="0.2">
      <c r="A47" s="2"/>
      <c r="B47" s="4"/>
      <c r="C47" s="8"/>
      <c r="D47" s="8"/>
      <c r="E47" s="10"/>
      <c r="F47" s="1801"/>
      <c r="G47" s="1801"/>
      <c r="H47" s="1801"/>
      <c r="I47" s="1801"/>
      <c r="J47" s="1801"/>
      <c r="K47" s="1801"/>
      <c r="L47" s="1801"/>
      <c r="M47" s="1801"/>
      <c r="N47" s="1801"/>
      <c r="O47" s="1801"/>
      <c r="P47" s="1801"/>
      <c r="Q47" s="1801"/>
      <c r="R47" s="1801"/>
      <c r="S47" s="1801"/>
      <c r="T47" s="1801"/>
      <c r="U47" s="1801"/>
      <c r="V47" s="1801"/>
      <c r="W47" s="10"/>
      <c r="X47" s="1801"/>
      <c r="Y47" s="1801"/>
      <c r="Z47" s="1801"/>
      <c r="AA47" s="1801"/>
      <c r="AB47" s="1801"/>
      <c r="AC47" s="1801"/>
      <c r="AD47" s="1801"/>
      <c r="AE47" s="10"/>
      <c r="AF47" s="4"/>
      <c r="AG47" s="222"/>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2"/>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2"/>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36"/>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2"/>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2"/>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2"/>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2"/>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2"/>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2"/>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2"/>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2"/>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2"/>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2"/>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2"/>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2"/>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2"/>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2"/>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2"/>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2"/>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2"/>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2"/>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2"/>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2"/>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60"/>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2"/>
    </row>
    <row r="73" spans="1:33" ht="13.5" customHeight="1" x14ac:dyDescent="0.2">
      <c r="A73" s="2"/>
      <c r="B73" s="1"/>
      <c r="C73" s="1"/>
      <c r="D73" s="1"/>
      <c r="I73" s="4"/>
      <c r="J73" s="4"/>
      <c r="K73" s="4"/>
      <c r="L73" s="4"/>
      <c r="M73" s="4"/>
      <c r="N73" s="4"/>
      <c r="O73" s="4"/>
      <c r="P73" s="4"/>
      <c r="Q73" s="4"/>
      <c r="R73" s="4"/>
      <c r="S73" s="4"/>
      <c r="T73" s="4"/>
      <c r="U73" s="4"/>
      <c r="V73" s="68"/>
      <c r="W73" s="4"/>
      <c r="X73" s="4"/>
      <c r="Y73" s="4"/>
      <c r="Z73" s="1552">
        <v>42795</v>
      </c>
      <c r="AA73" s="1552"/>
      <c r="AB73" s="1552"/>
      <c r="AC73" s="1552"/>
      <c r="AD73" s="1552"/>
      <c r="AE73" s="1552"/>
      <c r="AF73" s="362">
        <v>23</v>
      </c>
      <c r="AG73" s="222"/>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topLeftCell="A25" workbookViewId="0"/>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30"/>
      <c r="B1" s="330"/>
      <c r="C1" s="330"/>
      <c r="D1" s="330"/>
      <c r="E1" s="330"/>
    </row>
    <row r="2" spans="1:5" ht="13.5" customHeight="1" x14ac:dyDescent="0.2">
      <c r="A2" s="330"/>
      <c r="B2" s="330"/>
      <c r="C2" s="330"/>
      <c r="D2" s="330"/>
      <c r="E2" s="330"/>
    </row>
    <row r="3" spans="1:5" ht="13.5" customHeight="1" x14ac:dyDescent="0.2">
      <c r="A3" s="330"/>
      <c r="B3" s="330"/>
      <c r="C3" s="330"/>
      <c r="D3" s="330"/>
      <c r="E3" s="330"/>
    </row>
    <row r="4" spans="1:5" s="7" customFormat="1" ht="13.5" customHeight="1" x14ac:dyDescent="0.2">
      <c r="A4" s="330"/>
      <c r="B4" s="330"/>
      <c r="C4" s="330"/>
      <c r="D4" s="330"/>
      <c r="E4" s="330"/>
    </row>
    <row r="5" spans="1:5" ht="13.5" customHeight="1" x14ac:dyDescent="0.2">
      <c r="A5" s="330"/>
      <c r="B5" s="330"/>
      <c r="C5" s="330"/>
      <c r="D5" s="330"/>
      <c r="E5" s="330"/>
    </row>
    <row r="6" spans="1:5" ht="13.5" customHeight="1" x14ac:dyDescent="0.2">
      <c r="A6" s="330"/>
      <c r="B6" s="330"/>
      <c r="C6" s="330"/>
      <c r="D6" s="330"/>
      <c r="E6" s="330"/>
    </row>
    <row r="7" spans="1:5" ht="13.5" customHeight="1" x14ac:dyDescent="0.2">
      <c r="A7" s="330"/>
      <c r="B7" s="330"/>
      <c r="C7" s="330"/>
      <c r="D7" s="330"/>
      <c r="E7" s="330"/>
    </row>
    <row r="8" spans="1:5" ht="13.5" customHeight="1" x14ac:dyDescent="0.2">
      <c r="A8" s="330"/>
      <c r="B8" s="330"/>
      <c r="C8" s="330"/>
      <c r="D8" s="330"/>
      <c r="E8" s="330"/>
    </row>
    <row r="9" spans="1:5" ht="13.5" customHeight="1" x14ac:dyDescent="0.2">
      <c r="A9" s="330"/>
      <c r="B9" s="330"/>
      <c r="C9" s="330"/>
      <c r="D9" s="330"/>
      <c r="E9" s="330"/>
    </row>
    <row r="10" spans="1:5" ht="13.5" customHeight="1" x14ac:dyDescent="0.2">
      <c r="A10" s="330"/>
      <c r="B10" s="330"/>
      <c r="C10" s="330"/>
      <c r="D10" s="330"/>
      <c r="E10" s="330"/>
    </row>
    <row r="11" spans="1:5" ht="13.5" customHeight="1" x14ac:dyDescent="0.2">
      <c r="A11" s="330"/>
      <c r="B11" s="330"/>
      <c r="C11" s="330"/>
      <c r="D11" s="330"/>
      <c r="E11" s="330"/>
    </row>
    <row r="12" spans="1:5" ht="13.5" customHeight="1" x14ac:dyDescent="0.2">
      <c r="A12" s="330"/>
      <c r="B12" s="330"/>
      <c r="C12" s="330"/>
      <c r="D12" s="330"/>
      <c r="E12" s="330"/>
    </row>
    <row r="13" spans="1:5" ht="13.5" customHeight="1" x14ac:dyDescent="0.2">
      <c r="A13" s="330"/>
      <c r="B13" s="330"/>
      <c r="C13" s="330"/>
      <c r="D13" s="330"/>
      <c r="E13" s="330"/>
    </row>
    <row r="14" spans="1:5" ht="13.5" customHeight="1" x14ac:dyDescent="0.2">
      <c r="A14" s="330"/>
      <c r="B14" s="330"/>
      <c r="C14" s="330"/>
      <c r="D14" s="330"/>
      <c r="E14" s="330"/>
    </row>
    <row r="15" spans="1:5" ht="13.5" customHeight="1" x14ac:dyDescent="0.2">
      <c r="A15" s="330"/>
      <c r="B15" s="330"/>
      <c r="C15" s="330"/>
      <c r="D15" s="330"/>
      <c r="E15" s="330"/>
    </row>
    <row r="16" spans="1:5" ht="13.5" customHeight="1" x14ac:dyDescent="0.2">
      <c r="A16" s="330"/>
      <c r="B16" s="330"/>
      <c r="C16" s="330"/>
      <c r="D16" s="330"/>
      <c r="E16" s="330"/>
    </row>
    <row r="17" spans="1:5" ht="13.5" customHeight="1" x14ac:dyDescent="0.2">
      <c r="A17" s="330"/>
      <c r="B17" s="330"/>
      <c r="C17" s="330"/>
      <c r="D17" s="330"/>
      <c r="E17" s="330"/>
    </row>
    <row r="18" spans="1:5" ht="13.5" customHeight="1" x14ac:dyDescent="0.2">
      <c r="A18" s="330"/>
      <c r="B18" s="330"/>
      <c r="C18" s="330"/>
      <c r="D18" s="330"/>
      <c r="E18" s="330"/>
    </row>
    <row r="19" spans="1:5" ht="13.5" customHeight="1" x14ac:dyDescent="0.2">
      <c r="A19" s="330"/>
      <c r="B19" s="330"/>
      <c r="C19" s="330"/>
      <c r="D19" s="330"/>
      <c r="E19" s="330"/>
    </row>
    <row r="20" spans="1:5" ht="13.5" customHeight="1" x14ac:dyDescent="0.2">
      <c r="A20" s="330"/>
      <c r="B20" s="330"/>
      <c r="C20" s="330"/>
      <c r="D20" s="330"/>
      <c r="E20" s="330"/>
    </row>
    <row r="21" spans="1:5" ht="13.5" customHeight="1" x14ac:dyDescent="0.2">
      <c r="A21" s="330"/>
      <c r="B21" s="330"/>
      <c r="C21" s="330"/>
      <c r="D21" s="330"/>
      <c r="E21" s="330"/>
    </row>
    <row r="22" spans="1:5" ht="13.5" customHeight="1" x14ac:dyDescent="0.2">
      <c r="A22" s="330"/>
      <c r="B22" s="330"/>
      <c r="C22" s="330"/>
      <c r="D22" s="330"/>
      <c r="E22" s="330"/>
    </row>
    <row r="23" spans="1:5" ht="13.5" customHeight="1" x14ac:dyDescent="0.2">
      <c r="A23" s="330"/>
      <c r="B23" s="330"/>
      <c r="C23" s="330"/>
      <c r="D23" s="330"/>
      <c r="E23" s="330"/>
    </row>
    <row r="24" spans="1:5" ht="13.5" customHeight="1" x14ac:dyDescent="0.2">
      <c r="A24" s="330"/>
      <c r="B24" s="330"/>
      <c r="C24" s="330"/>
      <c r="D24" s="330"/>
      <c r="E24" s="330"/>
    </row>
    <row r="25" spans="1:5" ht="13.5" customHeight="1" x14ac:dyDescent="0.2">
      <c r="A25" s="330"/>
      <c r="B25" s="330"/>
      <c r="C25" s="330"/>
      <c r="D25" s="330"/>
      <c r="E25" s="330"/>
    </row>
    <row r="26" spans="1:5" ht="13.5" customHeight="1" x14ac:dyDescent="0.2">
      <c r="A26" s="330"/>
      <c r="B26" s="330"/>
      <c r="C26" s="330"/>
      <c r="D26" s="330"/>
      <c r="E26" s="330"/>
    </row>
    <row r="27" spans="1:5" ht="13.5" customHeight="1" x14ac:dyDescent="0.2">
      <c r="A27" s="330"/>
      <c r="B27" s="330"/>
      <c r="C27" s="330"/>
      <c r="D27" s="330"/>
      <c r="E27" s="330"/>
    </row>
    <row r="28" spans="1:5" ht="13.5" customHeight="1" x14ac:dyDescent="0.2">
      <c r="A28" s="330"/>
      <c r="B28" s="330"/>
      <c r="C28" s="330"/>
      <c r="D28" s="330"/>
      <c r="E28" s="330"/>
    </row>
    <row r="29" spans="1:5" ht="13.5" customHeight="1" x14ac:dyDescent="0.2">
      <c r="A29" s="330"/>
      <c r="B29" s="330"/>
      <c r="C29" s="330"/>
      <c r="D29" s="330"/>
      <c r="E29" s="330"/>
    </row>
    <row r="30" spans="1:5" ht="13.5" customHeight="1" x14ac:dyDescent="0.2">
      <c r="A30" s="330"/>
      <c r="B30" s="330"/>
      <c r="C30" s="330"/>
      <c r="D30" s="330"/>
      <c r="E30" s="330"/>
    </row>
    <row r="31" spans="1:5" ht="13.5" customHeight="1" x14ac:dyDescent="0.2">
      <c r="A31" s="330"/>
      <c r="B31" s="330"/>
      <c r="C31" s="330"/>
      <c r="D31" s="330"/>
      <c r="E31" s="330"/>
    </row>
    <row r="32" spans="1:5" ht="13.5" customHeight="1" x14ac:dyDescent="0.2">
      <c r="A32" s="330"/>
      <c r="B32" s="330"/>
      <c r="C32" s="330"/>
      <c r="D32" s="330"/>
      <c r="E32" s="330"/>
    </row>
    <row r="33" spans="1:5" ht="13.5" customHeight="1" x14ac:dyDescent="0.2">
      <c r="A33" s="330"/>
      <c r="B33" s="330"/>
      <c r="C33" s="330"/>
      <c r="D33" s="330"/>
      <c r="E33" s="330"/>
    </row>
    <row r="34" spans="1:5" ht="13.5" customHeight="1" x14ac:dyDescent="0.2">
      <c r="A34" s="330"/>
      <c r="B34" s="330"/>
      <c r="C34" s="330"/>
      <c r="D34" s="330"/>
      <c r="E34" s="330"/>
    </row>
    <row r="35" spans="1:5" ht="13.5" customHeight="1" x14ac:dyDescent="0.2">
      <c r="A35" s="330"/>
      <c r="B35" s="330"/>
      <c r="C35" s="330"/>
      <c r="D35" s="330"/>
      <c r="E35" s="330"/>
    </row>
    <row r="36" spans="1:5" ht="13.5" customHeight="1" x14ac:dyDescent="0.2">
      <c r="A36" s="330"/>
      <c r="B36" s="330"/>
      <c r="C36" s="330"/>
      <c r="D36" s="330"/>
      <c r="E36" s="330"/>
    </row>
    <row r="37" spans="1:5" ht="13.5" customHeight="1" x14ac:dyDescent="0.2">
      <c r="A37" s="330"/>
      <c r="B37" s="330"/>
      <c r="C37" s="330"/>
      <c r="D37" s="330"/>
      <c r="E37" s="330"/>
    </row>
    <row r="38" spans="1:5" ht="13.5" customHeight="1" x14ac:dyDescent="0.2">
      <c r="A38" s="330"/>
      <c r="B38" s="330"/>
      <c r="C38" s="330"/>
      <c r="D38" s="330"/>
      <c r="E38" s="330"/>
    </row>
    <row r="39" spans="1:5" ht="13.5" customHeight="1" x14ac:dyDescent="0.2">
      <c r="A39" s="330"/>
      <c r="B39" s="330"/>
      <c r="C39" s="330"/>
      <c r="D39" s="330"/>
      <c r="E39" s="330"/>
    </row>
    <row r="40" spans="1:5" ht="13.5" customHeight="1" x14ac:dyDescent="0.2">
      <c r="A40" s="330"/>
      <c r="B40" s="330"/>
      <c r="C40" s="330"/>
      <c r="D40" s="330"/>
      <c r="E40" s="330"/>
    </row>
    <row r="41" spans="1:5" ht="18.75" customHeight="1" x14ac:dyDescent="0.2">
      <c r="A41" s="330"/>
      <c r="B41" s="330" t="s">
        <v>315</v>
      </c>
      <c r="C41" s="330"/>
      <c r="D41" s="330"/>
      <c r="E41" s="330"/>
    </row>
    <row r="42" spans="1:5" ht="9" customHeight="1" x14ac:dyDescent="0.2">
      <c r="A42" s="329"/>
      <c r="B42" s="372"/>
      <c r="C42" s="373"/>
      <c r="D42" s="374"/>
      <c r="E42" s="329"/>
    </row>
    <row r="43" spans="1:5" ht="13.5" customHeight="1" x14ac:dyDescent="0.2">
      <c r="A43" s="329"/>
      <c r="B43" s="372"/>
      <c r="C43" s="369"/>
      <c r="D43" s="375" t="s">
        <v>312</v>
      </c>
      <c r="E43" s="329"/>
    </row>
    <row r="44" spans="1:5" ht="13.5" customHeight="1" x14ac:dyDescent="0.2">
      <c r="A44" s="329"/>
      <c r="B44" s="372"/>
      <c r="C44" s="380"/>
      <c r="D44" s="594" t="s">
        <v>419</v>
      </c>
      <c r="E44" s="329"/>
    </row>
    <row r="45" spans="1:5" ht="13.5" customHeight="1" x14ac:dyDescent="0.2">
      <c r="A45" s="329"/>
      <c r="B45" s="372"/>
      <c r="C45" s="376"/>
      <c r="D45" s="374"/>
      <c r="E45" s="329"/>
    </row>
    <row r="46" spans="1:5" ht="13.5" customHeight="1" x14ac:dyDescent="0.2">
      <c r="A46" s="329"/>
      <c r="B46" s="372"/>
      <c r="C46" s="370"/>
      <c r="D46" s="375" t="s">
        <v>313</v>
      </c>
      <c r="E46" s="329"/>
    </row>
    <row r="47" spans="1:5" ht="13.5" customHeight="1" x14ac:dyDescent="0.2">
      <c r="A47" s="329"/>
      <c r="B47" s="372"/>
      <c r="C47" s="373"/>
      <c r="D47" s="1024" t="s">
        <v>419</v>
      </c>
      <c r="E47" s="329"/>
    </row>
    <row r="48" spans="1:5" ht="13.5" customHeight="1" x14ac:dyDescent="0.2">
      <c r="A48" s="329"/>
      <c r="B48" s="372"/>
      <c r="C48" s="373"/>
      <c r="D48" s="374"/>
      <c r="E48" s="329"/>
    </row>
    <row r="49" spans="1:5" ht="13.5" customHeight="1" x14ac:dyDescent="0.2">
      <c r="A49" s="329"/>
      <c r="B49" s="372"/>
      <c r="C49" s="371"/>
      <c r="D49" s="375" t="s">
        <v>314</v>
      </c>
      <c r="E49" s="329"/>
    </row>
    <row r="50" spans="1:5" ht="13.5" customHeight="1" x14ac:dyDescent="0.2">
      <c r="A50" s="329"/>
      <c r="B50" s="372"/>
      <c r="C50" s="373"/>
      <c r="D50" s="594" t="s">
        <v>482</v>
      </c>
      <c r="E50" s="329"/>
    </row>
    <row r="51" spans="1:5" ht="25.5" customHeight="1" x14ac:dyDescent="0.2">
      <c r="A51" s="329"/>
      <c r="B51" s="377"/>
      <c r="C51" s="378"/>
      <c r="D51" s="379"/>
      <c r="E51" s="329"/>
    </row>
    <row r="52" spans="1:5" x14ac:dyDescent="0.2">
      <c r="A52" s="329"/>
      <c r="B52" s="330"/>
      <c r="C52" s="332"/>
      <c r="D52" s="331"/>
      <c r="E52" s="329"/>
    </row>
    <row r="53" spans="1:5" s="92" customFormat="1" x14ac:dyDescent="0.2">
      <c r="A53" s="329"/>
      <c r="B53" s="330"/>
      <c r="C53" s="332"/>
      <c r="D53" s="331"/>
      <c r="E53" s="329"/>
    </row>
    <row r="54" spans="1:5" ht="94.5" customHeight="1" x14ac:dyDescent="0.2">
      <c r="A54" s="329"/>
      <c r="B54" s="330"/>
      <c r="C54" s="332"/>
      <c r="D54" s="331"/>
      <c r="E54" s="329"/>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6"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546" t="s">
        <v>303</v>
      </c>
      <c r="C1" s="1547"/>
      <c r="D1" s="1547"/>
      <c r="E1" s="1547"/>
      <c r="F1" s="25"/>
      <c r="G1" s="25"/>
      <c r="H1" s="25"/>
      <c r="I1" s="25"/>
      <c r="J1" s="25"/>
      <c r="K1" s="25"/>
      <c r="L1" s="25"/>
      <c r="M1" s="323"/>
      <c r="N1" s="323"/>
      <c r="O1" s="26"/>
    </row>
    <row r="2" spans="1:15" ht="8.25" customHeight="1" x14ac:dyDescent="0.2">
      <c r="A2" s="24"/>
      <c r="B2" s="328"/>
      <c r="C2" s="324"/>
      <c r="D2" s="324"/>
      <c r="E2" s="324"/>
      <c r="F2" s="324"/>
      <c r="G2" s="324"/>
      <c r="H2" s="325"/>
      <c r="I2" s="325"/>
      <c r="J2" s="325"/>
      <c r="K2" s="325"/>
      <c r="L2" s="325"/>
      <c r="M2" s="325"/>
      <c r="N2" s="326"/>
      <c r="O2" s="28"/>
    </row>
    <row r="3" spans="1:15" s="32" customFormat="1" ht="11.25" customHeight="1" x14ac:dyDescent="0.2">
      <c r="A3" s="29"/>
      <c r="B3" s="30"/>
      <c r="C3" s="1548" t="s">
        <v>54</v>
      </c>
      <c r="D3" s="1548"/>
      <c r="E3" s="1548"/>
      <c r="F3" s="1548"/>
      <c r="G3" s="1548"/>
      <c r="H3" s="1548"/>
      <c r="I3" s="1548"/>
      <c r="J3" s="1548"/>
      <c r="K3" s="1548"/>
      <c r="L3" s="1548"/>
      <c r="M3" s="1548"/>
      <c r="N3" s="327"/>
      <c r="O3" s="31"/>
    </row>
    <row r="4" spans="1:15" s="32" customFormat="1" ht="11.25" x14ac:dyDescent="0.2">
      <c r="A4" s="29"/>
      <c r="B4" s="30"/>
      <c r="C4" s="1548"/>
      <c r="D4" s="1548"/>
      <c r="E4" s="1548"/>
      <c r="F4" s="1548"/>
      <c r="G4" s="1548"/>
      <c r="H4" s="1548"/>
      <c r="I4" s="1548"/>
      <c r="J4" s="1548"/>
      <c r="K4" s="1548"/>
      <c r="L4" s="1548"/>
      <c r="M4" s="1548"/>
      <c r="N4" s="327"/>
      <c r="O4" s="31"/>
    </row>
    <row r="5" spans="1:15" s="32" customFormat="1" ht="3" customHeight="1" x14ac:dyDescent="0.2">
      <c r="A5" s="29"/>
      <c r="B5" s="30"/>
      <c r="C5" s="33"/>
      <c r="D5" s="33"/>
      <c r="E5" s="33"/>
      <c r="F5" s="33"/>
      <c r="G5" s="33"/>
      <c r="H5" s="33"/>
      <c r="I5" s="33"/>
      <c r="J5" s="30"/>
      <c r="K5" s="30"/>
      <c r="L5" s="30"/>
      <c r="M5" s="34"/>
      <c r="N5" s="327"/>
      <c r="O5" s="31"/>
    </row>
    <row r="6" spans="1:15" s="32" customFormat="1" ht="18" customHeight="1" x14ac:dyDescent="0.2">
      <c r="A6" s="29"/>
      <c r="B6" s="30"/>
      <c r="C6" s="35"/>
      <c r="D6" s="1549" t="s">
        <v>426</v>
      </c>
      <c r="E6" s="1549"/>
      <c r="F6" s="1549"/>
      <c r="G6" s="1549"/>
      <c r="H6" s="1549"/>
      <c r="I6" s="1549"/>
      <c r="J6" s="1549"/>
      <c r="K6" s="1549"/>
      <c r="L6" s="1549"/>
      <c r="M6" s="1549"/>
      <c r="N6" s="327"/>
      <c r="O6" s="31"/>
    </row>
    <row r="7" spans="1:15" s="32" customFormat="1" ht="3" customHeight="1" x14ac:dyDescent="0.2">
      <c r="A7" s="29"/>
      <c r="B7" s="30"/>
      <c r="C7" s="33"/>
      <c r="D7" s="33"/>
      <c r="E7" s="33"/>
      <c r="F7" s="33"/>
      <c r="G7" s="33"/>
      <c r="H7" s="33"/>
      <c r="I7" s="33"/>
      <c r="J7" s="30"/>
      <c r="K7" s="30"/>
      <c r="L7" s="30"/>
      <c r="M7" s="34"/>
      <c r="N7" s="327"/>
      <c r="O7" s="31"/>
    </row>
    <row r="8" spans="1:15" s="32" customFormat="1" ht="92.25" customHeight="1" x14ac:dyDescent="0.2">
      <c r="A8" s="29"/>
      <c r="B8" s="30"/>
      <c r="C8" s="33"/>
      <c r="D8" s="1551" t="s">
        <v>427</v>
      </c>
      <c r="E8" s="1549"/>
      <c r="F8" s="1549"/>
      <c r="G8" s="1549"/>
      <c r="H8" s="1549"/>
      <c r="I8" s="1549"/>
      <c r="J8" s="1549"/>
      <c r="K8" s="1549"/>
      <c r="L8" s="1549"/>
      <c r="M8" s="1549"/>
      <c r="N8" s="327"/>
      <c r="O8" s="31"/>
    </row>
    <row r="9" spans="1:15" s="32" customFormat="1" ht="3" customHeight="1" x14ac:dyDescent="0.2">
      <c r="A9" s="29"/>
      <c r="B9" s="30"/>
      <c r="C9" s="33"/>
      <c r="D9" s="33"/>
      <c r="E9" s="33"/>
      <c r="F9" s="33"/>
      <c r="G9" s="33"/>
      <c r="H9" s="33"/>
      <c r="I9" s="33"/>
      <c r="J9" s="30"/>
      <c r="K9" s="30"/>
      <c r="L9" s="30"/>
      <c r="M9" s="34"/>
      <c r="N9" s="327"/>
      <c r="O9" s="31"/>
    </row>
    <row r="10" spans="1:15" s="32" customFormat="1" ht="67.5" customHeight="1" x14ac:dyDescent="0.2">
      <c r="A10" s="29"/>
      <c r="B10" s="30"/>
      <c r="C10" s="33"/>
      <c r="D10" s="1550" t="s">
        <v>428</v>
      </c>
      <c r="E10" s="1550"/>
      <c r="F10" s="1550"/>
      <c r="G10" s="1550"/>
      <c r="H10" s="1550"/>
      <c r="I10" s="1550"/>
      <c r="J10" s="1550"/>
      <c r="K10" s="1550"/>
      <c r="L10" s="1550"/>
      <c r="M10" s="1550"/>
      <c r="N10" s="327"/>
      <c r="O10" s="31"/>
    </row>
    <row r="11" spans="1:15" s="32" customFormat="1" ht="3" customHeight="1" x14ac:dyDescent="0.2">
      <c r="A11" s="29"/>
      <c r="B11" s="30"/>
      <c r="C11" s="33"/>
      <c r="D11" s="209"/>
      <c r="E11" s="209"/>
      <c r="F11" s="209"/>
      <c r="G11" s="209"/>
      <c r="H11" s="209"/>
      <c r="I11" s="209"/>
      <c r="J11" s="209"/>
      <c r="K11" s="209"/>
      <c r="L11" s="209"/>
      <c r="M11" s="209"/>
      <c r="N11" s="327"/>
      <c r="O11" s="31"/>
    </row>
    <row r="12" spans="1:15" s="32" customFormat="1" ht="53.25" customHeight="1" x14ac:dyDescent="0.2">
      <c r="A12" s="29"/>
      <c r="B12" s="30"/>
      <c r="C12" s="33"/>
      <c r="D12" s="1549" t="s">
        <v>429</v>
      </c>
      <c r="E12" s="1549"/>
      <c r="F12" s="1549"/>
      <c r="G12" s="1549"/>
      <c r="H12" s="1549"/>
      <c r="I12" s="1549"/>
      <c r="J12" s="1549"/>
      <c r="K12" s="1549"/>
      <c r="L12" s="1549"/>
      <c r="M12" s="1549"/>
      <c r="N12" s="327"/>
      <c r="O12" s="31"/>
    </row>
    <row r="13" spans="1:15" s="32" customFormat="1" ht="3" customHeight="1" x14ac:dyDescent="0.2">
      <c r="A13" s="29"/>
      <c r="B13" s="30"/>
      <c r="C13" s="33"/>
      <c r="D13" s="209"/>
      <c r="E13" s="209"/>
      <c r="F13" s="209"/>
      <c r="G13" s="209"/>
      <c r="H13" s="209"/>
      <c r="I13" s="209"/>
      <c r="J13" s="209"/>
      <c r="K13" s="209"/>
      <c r="L13" s="209"/>
      <c r="M13" s="209"/>
      <c r="N13" s="327"/>
      <c r="O13" s="31"/>
    </row>
    <row r="14" spans="1:15" s="32" customFormat="1" ht="23.25" customHeight="1" x14ac:dyDescent="0.2">
      <c r="A14" s="29"/>
      <c r="B14" s="30"/>
      <c r="C14" s="33"/>
      <c r="D14" s="1549" t="s">
        <v>430</v>
      </c>
      <c r="E14" s="1549"/>
      <c r="F14" s="1549"/>
      <c r="G14" s="1549"/>
      <c r="H14" s="1549"/>
      <c r="I14" s="1549"/>
      <c r="J14" s="1549"/>
      <c r="K14" s="1549"/>
      <c r="L14" s="1549"/>
      <c r="M14" s="1549"/>
      <c r="N14" s="327"/>
      <c r="O14" s="31"/>
    </row>
    <row r="15" spans="1:15" s="32" customFormat="1" ht="3" customHeight="1" x14ac:dyDescent="0.2">
      <c r="A15" s="29"/>
      <c r="B15" s="30"/>
      <c r="C15" s="33"/>
      <c r="D15" s="209"/>
      <c r="E15" s="209"/>
      <c r="F15" s="209"/>
      <c r="G15" s="209"/>
      <c r="H15" s="209"/>
      <c r="I15" s="209"/>
      <c r="J15" s="209"/>
      <c r="K15" s="209"/>
      <c r="L15" s="209"/>
      <c r="M15" s="209"/>
      <c r="N15" s="327"/>
      <c r="O15" s="31"/>
    </row>
    <row r="16" spans="1:15" s="32" customFormat="1" ht="23.25" customHeight="1" x14ac:dyDescent="0.2">
      <c r="A16" s="29"/>
      <c r="B16" s="30"/>
      <c r="C16" s="33"/>
      <c r="D16" s="1549" t="s">
        <v>431</v>
      </c>
      <c r="E16" s="1549"/>
      <c r="F16" s="1549"/>
      <c r="G16" s="1549"/>
      <c r="H16" s="1549"/>
      <c r="I16" s="1549"/>
      <c r="J16" s="1549"/>
      <c r="K16" s="1549"/>
      <c r="L16" s="1549"/>
      <c r="M16" s="1549"/>
      <c r="N16" s="327"/>
      <c r="O16" s="31"/>
    </row>
    <row r="17" spans="1:19" s="32" customFormat="1" ht="3" customHeight="1" x14ac:dyDescent="0.2">
      <c r="A17" s="29"/>
      <c r="B17" s="30"/>
      <c r="C17" s="33"/>
      <c r="D17" s="209"/>
      <c r="E17" s="209"/>
      <c r="F17" s="209"/>
      <c r="G17" s="209"/>
      <c r="H17" s="209"/>
      <c r="I17" s="209"/>
      <c r="J17" s="209"/>
      <c r="K17" s="209"/>
      <c r="L17" s="209"/>
      <c r="M17" s="209"/>
      <c r="N17" s="327"/>
      <c r="O17" s="31"/>
    </row>
    <row r="18" spans="1:19" s="32" customFormat="1" ht="23.25" customHeight="1" x14ac:dyDescent="0.2">
      <c r="A18" s="29"/>
      <c r="B18" s="30"/>
      <c r="C18" s="33"/>
      <c r="D18" s="1551" t="s">
        <v>432</v>
      </c>
      <c r="E18" s="1549"/>
      <c r="F18" s="1549"/>
      <c r="G18" s="1549"/>
      <c r="H18" s="1549"/>
      <c r="I18" s="1549"/>
      <c r="J18" s="1549"/>
      <c r="K18" s="1549"/>
      <c r="L18" s="1549"/>
      <c r="M18" s="1549"/>
      <c r="N18" s="327"/>
      <c r="O18" s="31"/>
    </row>
    <row r="19" spans="1:19" s="32" customFormat="1" ht="3" customHeight="1" x14ac:dyDescent="0.2">
      <c r="A19" s="29"/>
      <c r="B19" s="30"/>
      <c r="C19" s="33"/>
      <c r="D19" s="209"/>
      <c r="E19" s="209"/>
      <c r="F19" s="209"/>
      <c r="G19" s="209"/>
      <c r="H19" s="209"/>
      <c r="I19" s="209"/>
      <c r="J19" s="209"/>
      <c r="K19" s="209"/>
      <c r="L19" s="209"/>
      <c r="M19" s="209"/>
      <c r="N19" s="327"/>
      <c r="O19" s="31"/>
    </row>
    <row r="20" spans="1:19" s="32" customFormat="1" ht="14.25" customHeight="1" x14ac:dyDescent="0.2">
      <c r="A20" s="29"/>
      <c r="B20" s="30"/>
      <c r="C20" s="33"/>
      <c r="D20" s="1549" t="s">
        <v>433</v>
      </c>
      <c r="E20" s="1549"/>
      <c r="F20" s="1549"/>
      <c r="G20" s="1549"/>
      <c r="H20" s="1549"/>
      <c r="I20" s="1549"/>
      <c r="J20" s="1549"/>
      <c r="K20" s="1549"/>
      <c r="L20" s="1549"/>
      <c r="M20" s="1549"/>
      <c r="N20" s="327"/>
      <c r="O20" s="31"/>
    </row>
    <row r="21" spans="1:19" s="32" customFormat="1" ht="3" customHeight="1" x14ac:dyDescent="0.2">
      <c r="A21" s="29"/>
      <c r="B21" s="30"/>
      <c r="C21" s="33"/>
      <c r="D21" s="209"/>
      <c r="E21" s="209"/>
      <c r="F21" s="209"/>
      <c r="G21" s="209"/>
      <c r="H21" s="209"/>
      <c r="I21" s="209"/>
      <c r="J21" s="209"/>
      <c r="K21" s="209"/>
      <c r="L21" s="209"/>
      <c r="M21" s="209"/>
      <c r="N21" s="327"/>
      <c r="O21" s="31"/>
    </row>
    <row r="22" spans="1:19" s="32" customFormat="1" ht="32.25" customHeight="1" x14ac:dyDescent="0.2">
      <c r="A22" s="29"/>
      <c r="B22" s="30"/>
      <c r="C22" s="33"/>
      <c r="D22" s="1549" t="s">
        <v>434</v>
      </c>
      <c r="E22" s="1549"/>
      <c r="F22" s="1549"/>
      <c r="G22" s="1549"/>
      <c r="H22" s="1549"/>
      <c r="I22" s="1549"/>
      <c r="J22" s="1549"/>
      <c r="K22" s="1549"/>
      <c r="L22" s="1549"/>
      <c r="M22" s="1549"/>
      <c r="N22" s="327"/>
      <c r="O22" s="31"/>
    </row>
    <row r="23" spans="1:19" s="32" customFormat="1" ht="3" customHeight="1" x14ac:dyDescent="0.2">
      <c r="A23" s="29"/>
      <c r="B23" s="30"/>
      <c r="C23" s="33"/>
      <c r="D23" s="209"/>
      <c r="E23" s="209"/>
      <c r="F23" s="209"/>
      <c r="G23" s="209"/>
      <c r="H23" s="209"/>
      <c r="I23" s="209"/>
      <c r="J23" s="209"/>
      <c r="K23" s="209"/>
      <c r="L23" s="209"/>
      <c r="M23" s="209"/>
      <c r="N23" s="327"/>
      <c r="O23" s="31"/>
    </row>
    <row r="24" spans="1:19" s="32" customFormat="1" ht="81.75" customHeight="1" x14ac:dyDescent="0.2">
      <c r="A24" s="29"/>
      <c r="B24" s="30"/>
      <c r="C24" s="33"/>
      <c r="D24" s="1549" t="s">
        <v>288</v>
      </c>
      <c r="E24" s="1549"/>
      <c r="F24" s="1549"/>
      <c r="G24" s="1549"/>
      <c r="H24" s="1549"/>
      <c r="I24" s="1549"/>
      <c r="J24" s="1549"/>
      <c r="K24" s="1549"/>
      <c r="L24" s="1549"/>
      <c r="M24" s="1549"/>
      <c r="N24" s="327"/>
      <c r="O24" s="31"/>
    </row>
    <row r="25" spans="1:19" s="32" customFormat="1" ht="3" customHeight="1" x14ac:dyDescent="0.2">
      <c r="A25" s="29"/>
      <c r="B25" s="30"/>
      <c r="C25" s="33"/>
      <c r="D25" s="209"/>
      <c r="E25" s="209"/>
      <c r="F25" s="209"/>
      <c r="G25" s="209"/>
      <c r="H25" s="209"/>
      <c r="I25" s="209"/>
      <c r="J25" s="209"/>
      <c r="K25" s="209"/>
      <c r="L25" s="209"/>
      <c r="M25" s="209"/>
      <c r="N25" s="327"/>
      <c r="O25" s="31"/>
    </row>
    <row r="26" spans="1:19" s="32" customFormat="1" ht="105.75" customHeight="1" x14ac:dyDescent="0.2">
      <c r="A26" s="29"/>
      <c r="B26" s="30"/>
      <c r="C26" s="33"/>
      <c r="D26" s="1554" t="s">
        <v>400</v>
      </c>
      <c r="E26" s="1554"/>
      <c r="F26" s="1554"/>
      <c r="G26" s="1554"/>
      <c r="H26" s="1554"/>
      <c r="I26" s="1554"/>
      <c r="J26" s="1554"/>
      <c r="K26" s="1554"/>
      <c r="L26" s="1554"/>
      <c r="M26" s="1554"/>
      <c r="N26" s="327"/>
      <c r="O26" s="31"/>
    </row>
    <row r="27" spans="1:19" s="32" customFormat="1" ht="3" customHeight="1" x14ac:dyDescent="0.2">
      <c r="A27" s="29"/>
      <c r="B27" s="30"/>
      <c r="C27" s="33"/>
      <c r="D27" s="44"/>
      <c r="E27" s="44"/>
      <c r="F27" s="44"/>
      <c r="G27" s="44"/>
      <c r="H27" s="44"/>
      <c r="I27" s="44"/>
      <c r="J27" s="45"/>
      <c r="K27" s="45"/>
      <c r="L27" s="45"/>
      <c r="M27" s="46"/>
      <c r="N27" s="327"/>
      <c r="O27" s="31"/>
    </row>
    <row r="28" spans="1:19" s="32" customFormat="1" ht="57" customHeight="1" x14ac:dyDescent="0.2">
      <c r="A28" s="29"/>
      <c r="B28" s="30"/>
      <c r="C28" s="35"/>
      <c r="D28" s="1549" t="s">
        <v>53</v>
      </c>
      <c r="E28" s="1557"/>
      <c r="F28" s="1557"/>
      <c r="G28" s="1557"/>
      <c r="H28" s="1557"/>
      <c r="I28" s="1557"/>
      <c r="J28" s="1557"/>
      <c r="K28" s="1557"/>
      <c r="L28" s="1557"/>
      <c r="M28" s="1557"/>
      <c r="N28" s="327"/>
      <c r="O28" s="31"/>
      <c r="S28" s="32" t="s">
        <v>34</v>
      </c>
    </row>
    <row r="29" spans="1:19" s="32" customFormat="1" ht="3" customHeight="1" x14ac:dyDescent="0.2">
      <c r="A29" s="29"/>
      <c r="B29" s="30"/>
      <c r="C29" s="35"/>
      <c r="D29" s="210"/>
      <c r="E29" s="210"/>
      <c r="F29" s="210"/>
      <c r="G29" s="210"/>
      <c r="H29" s="210"/>
      <c r="I29" s="210"/>
      <c r="J29" s="210"/>
      <c r="K29" s="210"/>
      <c r="L29" s="210"/>
      <c r="M29" s="210"/>
      <c r="N29" s="327"/>
      <c r="O29" s="31"/>
    </row>
    <row r="30" spans="1:19" s="32" customFormat="1" ht="34.5" customHeight="1" x14ac:dyDescent="0.2">
      <c r="A30" s="29"/>
      <c r="B30" s="30"/>
      <c r="C30" s="35"/>
      <c r="D30" s="1549" t="s">
        <v>52</v>
      </c>
      <c r="E30" s="1557"/>
      <c r="F30" s="1557"/>
      <c r="G30" s="1557"/>
      <c r="H30" s="1557"/>
      <c r="I30" s="1557"/>
      <c r="J30" s="1557"/>
      <c r="K30" s="1557"/>
      <c r="L30" s="1557"/>
      <c r="M30" s="1557"/>
      <c r="N30" s="327"/>
      <c r="O30" s="31"/>
    </row>
    <row r="31" spans="1:19" s="32" customFormat="1" ht="30.75" customHeight="1" x14ac:dyDescent="0.2">
      <c r="A31" s="29"/>
      <c r="B31" s="30"/>
      <c r="C31" s="37"/>
      <c r="D31" s="72"/>
      <c r="E31" s="72"/>
      <c r="F31" s="72"/>
      <c r="G31" s="72"/>
      <c r="H31" s="72"/>
      <c r="I31" s="72"/>
      <c r="J31" s="72"/>
      <c r="K31" s="72"/>
      <c r="L31" s="72"/>
      <c r="M31" s="72"/>
      <c r="N31" s="327"/>
      <c r="O31" s="31"/>
    </row>
    <row r="32" spans="1:19" s="32" customFormat="1" ht="13.5" customHeight="1" x14ac:dyDescent="0.2">
      <c r="A32" s="29"/>
      <c r="B32" s="30"/>
      <c r="C32" s="37"/>
      <c r="D32" s="315"/>
      <c r="E32" s="315"/>
      <c r="F32" s="315"/>
      <c r="G32" s="316"/>
      <c r="H32" s="317" t="s">
        <v>17</v>
      </c>
      <c r="I32" s="314"/>
      <c r="J32" s="40"/>
      <c r="K32" s="316"/>
      <c r="L32" s="317" t="s">
        <v>24</v>
      </c>
      <c r="M32" s="314"/>
      <c r="N32" s="327"/>
      <c r="O32" s="31"/>
    </row>
    <row r="33" spans="1:16" s="32" customFormat="1" ht="6" customHeight="1" x14ac:dyDescent="0.2">
      <c r="A33" s="29"/>
      <c r="B33" s="30"/>
      <c r="C33" s="37"/>
      <c r="D33" s="318"/>
      <c r="E33" s="38"/>
      <c r="F33" s="38"/>
      <c r="G33" s="40"/>
      <c r="H33" s="39"/>
      <c r="I33" s="40"/>
      <c r="J33" s="40"/>
      <c r="K33" s="320"/>
      <c r="L33" s="321"/>
      <c r="M33" s="40"/>
      <c r="N33" s="327"/>
      <c r="O33" s="31"/>
    </row>
    <row r="34" spans="1:16" s="32" customFormat="1" ht="11.25" x14ac:dyDescent="0.2">
      <c r="A34" s="29"/>
      <c r="B34" s="30"/>
      <c r="C34" s="36"/>
      <c r="D34" s="319" t="s">
        <v>44</v>
      </c>
      <c r="E34" s="38" t="s">
        <v>36</v>
      </c>
      <c r="F34" s="38"/>
      <c r="G34" s="38"/>
      <c r="H34" s="39"/>
      <c r="I34" s="38"/>
      <c r="J34" s="40"/>
      <c r="K34" s="322"/>
      <c r="L34" s="40"/>
      <c r="M34" s="40"/>
      <c r="N34" s="327"/>
      <c r="O34" s="31"/>
    </row>
    <row r="35" spans="1:16" s="32" customFormat="1" ht="11.25" customHeight="1" x14ac:dyDescent="0.2">
      <c r="A35" s="29"/>
      <c r="B35" s="30"/>
      <c r="C35" s="37"/>
      <c r="D35" s="319" t="s">
        <v>3</v>
      </c>
      <c r="E35" s="38" t="s">
        <v>37</v>
      </c>
      <c r="F35" s="38"/>
      <c r="G35" s="40"/>
      <c r="H35" s="39"/>
      <c r="I35" s="40"/>
      <c r="J35" s="40"/>
      <c r="K35" s="322"/>
      <c r="L35" s="1026">
        <f>+capa!D57</f>
        <v>42825</v>
      </c>
      <c r="M35" s="1097"/>
      <c r="N35" s="327"/>
      <c r="O35" s="31"/>
    </row>
    <row r="36" spans="1:16" s="32" customFormat="1" ht="11.25" x14ac:dyDescent="0.2">
      <c r="A36" s="29"/>
      <c r="B36" s="30"/>
      <c r="C36" s="37"/>
      <c r="D36" s="319" t="s">
        <v>40</v>
      </c>
      <c r="E36" s="38" t="s">
        <v>39</v>
      </c>
      <c r="F36" s="38"/>
      <c r="G36" s="40"/>
      <c r="H36" s="39"/>
      <c r="I36" s="40"/>
      <c r="J36" s="40"/>
      <c r="K36" s="972"/>
      <c r="L36" s="973"/>
      <c r="M36" s="973"/>
      <c r="N36" s="327"/>
      <c r="O36" s="31"/>
    </row>
    <row r="37" spans="1:16" s="32" customFormat="1" ht="12.75" customHeight="1" x14ac:dyDescent="0.2">
      <c r="A37" s="29"/>
      <c r="B37" s="30"/>
      <c r="C37" s="36"/>
      <c r="D37" s="319" t="s">
        <v>41</v>
      </c>
      <c r="E37" s="38" t="s">
        <v>20</v>
      </c>
      <c r="F37" s="38"/>
      <c r="G37" s="38"/>
      <c r="H37" s="39"/>
      <c r="I37" s="38"/>
      <c r="J37" s="40"/>
      <c r="K37" s="1555"/>
      <c r="L37" s="1556"/>
      <c r="M37" s="1556"/>
      <c r="N37" s="327"/>
      <c r="O37" s="31"/>
    </row>
    <row r="38" spans="1:16" s="32" customFormat="1" ht="11.25" x14ac:dyDescent="0.2">
      <c r="A38" s="29"/>
      <c r="B38" s="30"/>
      <c r="C38" s="36"/>
      <c r="D38" s="319" t="s">
        <v>15</v>
      </c>
      <c r="E38" s="38" t="s">
        <v>5</v>
      </c>
      <c r="F38" s="38"/>
      <c r="G38" s="38"/>
      <c r="H38" s="39"/>
      <c r="I38" s="38"/>
      <c r="J38" s="40"/>
      <c r="K38" s="1555"/>
      <c r="L38" s="1556"/>
      <c r="M38" s="1556"/>
      <c r="N38" s="327"/>
      <c r="O38" s="31"/>
    </row>
    <row r="39" spans="1:16" s="32" customFormat="1" ht="8.25" customHeight="1" x14ac:dyDescent="0.2">
      <c r="A39" s="29"/>
      <c r="B39" s="30"/>
      <c r="C39" s="30"/>
      <c r="D39" s="30"/>
      <c r="E39" s="30"/>
      <c r="F39" s="30"/>
      <c r="G39" s="30"/>
      <c r="H39" s="30"/>
      <c r="I39" s="30"/>
      <c r="J39" s="30"/>
      <c r="K39" s="25"/>
      <c r="L39" s="30"/>
      <c r="M39" s="30"/>
      <c r="N39" s="327"/>
      <c r="O39" s="31"/>
    </row>
    <row r="40" spans="1:16" ht="13.5" customHeight="1" x14ac:dyDescent="0.2">
      <c r="A40" s="24"/>
      <c r="B40" s="28"/>
      <c r="C40" s="26"/>
      <c r="D40" s="26"/>
      <c r="E40" s="20"/>
      <c r="F40" s="25"/>
      <c r="G40" s="25"/>
      <c r="H40" s="25"/>
      <c r="I40" s="25"/>
      <c r="J40" s="25"/>
      <c r="L40" s="1552">
        <v>42795</v>
      </c>
      <c r="M40" s="1553"/>
      <c r="N40" s="363">
        <v>3</v>
      </c>
      <c r="O40" s="169"/>
      <c r="P40" s="169"/>
    </row>
    <row r="48" spans="1:16" x14ac:dyDescent="0.2">
      <c r="C48" s="798"/>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L40:M40"/>
    <mergeCell ref="D26:M26"/>
    <mergeCell ref="K37:M38"/>
    <mergeCell ref="D22:M22"/>
    <mergeCell ref="D18:M18"/>
    <mergeCell ref="D28:M28"/>
    <mergeCell ref="D30:M30"/>
    <mergeCell ref="D24:M24"/>
    <mergeCell ref="B1:E1"/>
    <mergeCell ref="C3:M4"/>
    <mergeCell ref="D20:M20"/>
    <mergeCell ref="D12:M12"/>
    <mergeCell ref="D10:M10"/>
    <mergeCell ref="D6:M6"/>
    <mergeCell ref="D16:M16"/>
    <mergeCell ref="D14:M14"/>
    <mergeCell ref="D8:M8"/>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x14ac:dyDescent="0.2"/>
  <cols>
    <col min="1" max="1" width="1" style="1179" customWidth="1"/>
    <col min="2" max="2" width="2.5703125" style="1179" customWidth="1"/>
    <col min="3" max="3" width="1" style="1179" customWidth="1"/>
    <col min="4" max="4" width="21.85546875" style="1179" customWidth="1"/>
    <col min="5" max="5" width="9.28515625" style="1179" customWidth="1"/>
    <col min="6" max="6" width="5.42578125" style="1179" customWidth="1"/>
    <col min="7" max="7" width="9.28515625" style="1179" customWidth="1"/>
    <col min="8" max="8" width="5.42578125" style="1179" customWidth="1"/>
    <col min="9" max="9" width="9.28515625" style="1179" customWidth="1"/>
    <col min="10" max="10" width="5.42578125" style="1179" customWidth="1"/>
    <col min="11" max="11" width="9.28515625" style="1179" customWidth="1"/>
    <col min="12" max="12" width="5.42578125" style="1179" customWidth="1"/>
    <col min="13" max="13" width="9.28515625" style="1179" customWidth="1"/>
    <col min="14" max="14" width="5.42578125" style="1179" customWidth="1"/>
    <col min="15" max="15" width="2.5703125" style="1179" customWidth="1"/>
    <col min="16" max="16" width="1" style="1179" customWidth="1"/>
    <col min="17" max="16384" width="9.140625" style="1179"/>
  </cols>
  <sheetData>
    <row r="1" spans="1:16" ht="13.5" customHeight="1" x14ac:dyDescent="0.2">
      <c r="A1" s="1174"/>
      <c r="B1" s="1175"/>
      <c r="C1" s="1175"/>
      <c r="D1" s="1176"/>
      <c r="E1" s="1175"/>
      <c r="F1" s="1175"/>
      <c r="G1" s="1175"/>
      <c r="H1" s="1175"/>
      <c r="I1" s="1572" t="s">
        <v>382</v>
      </c>
      <c r="J1" s="1572"/>
      <c r="K1" s="1572"/>
      <c r="L1" s="1572"/>
      <c r="M1" s="1572"/>
      <c r="N1" s="1572"/>
      <c r="O1" s="1177"/>
      <c r="P1" s="1178"/>
    </row>
    <row r="2" spans="1:16" ht="6" customHeight="1" x14ac:dyDescent="0.2">
      <c r="A2" s="1180"/>
      <c r="B2" s="1181"/>
      <c r="C2" s="1182"/>
      <c r="D2" s="1182"/>
      <c r="E2" s="1182"/>
      <c r="F2" s="1182"/>
      <c r="G2" s="1182"/>
      <c r="H2" s="1182"/>
      <c r="I2" s="1182"/>
      <c r="J2" s="1182"/>
      <c r="K2" s="1182"/>
      <c r="L2" s="1182"/>
      <c r="M2" s="1182"/>
      <c r="N2" s="1182"/>
      <c r="O2" s="1174"/>
      <c r="P2" s="1178"/>
    </row>
    <row r="3" spans="1:16" ht="13.5" customHeight="1" thickBot="1" x14ac:dyDescent="0.25">
      <c r="A3" s="1180"/>
      <c r="B3" s="1183"/>
      <c r="C3" s="1184"/>
      <c r="D3" s="1174"/>
      <c r="E3" s="1174"/>
      <c r="F3" s="1174"/>
      <c r="G3" s="1185"/>
      <c r="H3" s="1174"/>
      <c r="I3" s="1174"/>
      <c r="J3" s="1174"/>
      <c r="K3" s="1174"/>
      <c r="L3" s="1174"/>
      <c r="M3" s="1566" t="s">
        <v>73</v>
      </c>
      <c r="N3" s="1566"/>
      <c r="O3" s="1174"/>
      <c r="P3" s="1178"/>
    </row>
    <row r="4" spans="1:16" s="1192" customFormat="1" ht="13.5" customHeight="1" thickBot="1" x14ac:dyDescent="0.25">
      <c r="A4" s="1186"/>
      <c r="B4" s="1187"/>
      <c r="C4" s="1188" t="s">
        <v>178</v>
      </c>
      <c r="D4" s="1189"/>
      <c r="E4" s="1189"/>
      <c r="F4" s="1189"/>
      <c r="G4" s="1189"/>
      <c r="H4" s="1189"/>
      <c r="I4" s="1189"/>
      <c r="J4" s="1189"/>
      <c r="K4" s="1189"/>
      <c r="L4" s="1189"/>
      <c r="M4" s="1189"/>
      <c r="N4" s="1190"/>
      <c r="O4" s="1174"/>
      <c r="P4" s="1191"/>
    </row>
    <row r="5" spans="1:16" ht="3.75" customHeight="1" x14ac:dyDescent="0.2">
      <c r="A5" s="1180"/>
      <c r="B5" s="1193"/>
      <c r="C5" s="1573" t="s">
        <v>156</v>
      </c>
      <c r="D5" s="1574"/>
      <c r="E5" s="1194"/>
      <c r="F5" s="1194"/>
      <c r="G5" s="1194"/>
      <c r="H5" s="1194"/>
      <c r="I5" s="1194"/>
      <c r="J5" s="1194"/>
      <c r="K5" s="1184"/>
      <c r="L5" s="1194"/>
      <c r="M5" s="1194"/>
      <c r="N5" s="1194"/>
      <c r="O5" s="1174"/>
      <c r="P5" s="1178"/>
    </row>
    <row r="6" spans="1:16" ht="13.5" customHeight="1" x14ac:dyDescent="0.2">
      <c r="A6" s="1180"/>
      <c r="B6" s="1193"/>
      <c r="C6" s="1574"/>
      <c r="D6" s="1574"/>
      <c r="E6" s="1195" t="s">
        <v>483</v>
      </c>
      <c r="F6" s="1196" t="s">
        <v>34</v>
      </c>
      <c r="G6" s="1195" t="s">
        <v>34</v>
      </c>
      <c r="H6" s="1196" t="s">
        <v>34</v>
      </c>
      <c r="I6" s="1197"/>
      <c r="J6" s="1196" t="s">
        <v>484</v>
      </c>
      <c r="K6" s="1198" t="s">
        <v>34</v>
      </c>
      <c r="L6" s="1199" t="s">
        <v>34</v>
      </c>
      <c r="M6" s="1199" t="s">
        <v>34</v>
      </c>
      <c r="N6" s="1200"/>
      <c r="O6" s="1174"/>
      <c r="P6" s="1178"/>
    </row>
    <row r="7" spans="1:16" x14ac:dyDescent="0.2">
      <c r="A7" s="1180"/>
      <c r="B7" s="1193"/>
      <c r="C7" s="1201"/>
      <c r="D7" s="1201"/>
      <c r="E7" s="1562" t="s">
        <v>617</v>
      </c>
      <c r="F7" s="1562"/>
      <c r="G7" s="1562" t="s">
        <v>618</v>
      </c>
      <c r="H7" s="1562"/>
      <c r="I7" s="1562" t="s">
        <v>619</v>
      </c>
      <c r="J7" s="1562"/>
      <c r="K7" s="1562" t="s">
        <v>620</v>
      </c>
      <c r="L7" s="1562"/>
      <c r="M7" s="1562" t="s">
        <v>617</v>
      </c>
      <c r="N7" s="1562"/>
      <c r="O7" s="1174"/>
      <c r="P7" s="1178"/>
    </row>
    <row r="8" spans="1:16" s="1205" customFormat="1" ht="19.5" customHeight="1" x14ac:dyDescent="0.2">
      <c r="A8" s="1202"/>
      <c r="B8" s="1203"/>
      <c r="C8" s="1558" t="s">
        <v>2</v>
      </c>
      <c r="D8" s="1558"/>
      <c r="E8" s="1570">
        <v>10319</v>
      </c>
      <c r="F8" s="1570"/>
      <c r="G8" s="1570">
        <v>10318.799999999999</v>
      </c>
      <c r="H8" s="1570"/>
      <c r="I8" s="1570">
        <v>10310.4</v>
      </c>
      <c r="J8" s="1570"/>
      <c r="K8" s="1570">
        <v>10302.200000000001</v>
      </c>
      <c r="L8" s="1570"/>
      <c r="M8" s="1571">
        <v>10294.200000000001</v>
      </c>
      <c r="N8" s="1571"/>
      <c r="O8" s="1174"/>
      <c r="P8" s="1204"/>
    </row>
    <row r="9" spans="1:16" ht="14.25" customHeight="1" x14ac:dyDescent="0.2">
      <c r="A9" s="1180"/>
      <c r="B9" s="1183"/>
      <c r="C9" s="773" t="s">
        <v>72</v>
      </c>
      <c r="D9" s="1206"/>
      <c r="E9" s="1564">
        <v>4885.8999999999996</v>
      </c>
      <c r="F9" s="1564"/>
      <c r="G9" s="1564">
        <v>4887.7</v>
      </c>
      <c r="H9" s="1564"/>
      <c r="I9" s="1564">
        <v>4882.1000000000004</v>
      </c>
      <c r="J9" s="1564"/>
      <c r="K9" s="1564">
        <v>4876.3999999999996</v>
      </c>
      <c r="L9" s="1564"/>
      <c r="M9" s="1567">
        <v>4870.3999999999996</v>
      </c>
      <c r="N9" s="1567"/>
      <c r="O9" s="1207"/>
      <c r="P9" s="1178"/>
    </row>
    <row r="10" spans="1:16" ht="14.25" customHeight="1" x14ac:dyDescent="0.2">
      <c r="A10" s="1180"/>
      <c r="B10" s="1183"/>
      <c r="C10" s="773" t="s">
        <v>71</v>
      </c>
      <c r="D10" s="1206"/>
      <c r="E10" s="1564">
        <v>5433.1</v>
      </c>
      <c r="F10" s="1564"/>
      <c r="G10" s="1564">
        <v>5431.1</v>
      </c>
      <c r="H10" s="1564"/>
      <c r="I10" s="1564">
        <v>5428.3</v>
      </c>
      <c r="J10" s="1564"/>
      <c r="K10" s="1564">
        <v>5425.8</v>
      </c>
      <c r="L10" s="1564"/>
      <c r="M10" s="1567">
        <v>5423.8</v>
      </c>
      <c r="N10" s="1567"/>
      <c r="O10" s="1207"/>
      <c r="P10" s="1178"/>
    </row>
    <row r="11" spans="1:16" ht="18.75" customHeight="1" x14ac:dyDescent="0.2">
      <c r="A11" s="1180"/>
      <c r="B11" s="1183"/>
      <c r="C11" s="773" t="s">
        <v>177</v>
      </c>
      <c r="D11" s="1208"/>
      <c r="E11" s="1564">
        <v>1458.8</v>
      </c>
      <c r="F11" s="1564"/>
      <c r="G11" s="1564">
        <v>1456.2</v>
      </c>
      <c r="H11" s="1564"/>
      <c r="I11" s="1564">
        <v>1450.2</v>
      </c>
      <c r="J11" s="1564"/>
      <c r="K11" s="1564">
        <v>1444.5</v>
      </c>
      <c r="L11" s="1564"/>
      <c r="M11" s="1567">
        <v>1440</v>
      </c>
      <c r="N11" s="1567"/>
      <c r="O11" s="1207"/>
      <c r="P11" s="1178"/>
    </row>
    <row r="12" spans="1:16" ht="14.25" customHeight="1" x14ac:dyDescent="0.2">
      <c r="A12" s="1180"/>
      <c r="B12" s="1183"/>
      <c r="C12" s="773" t="s">
        <v>157</v>
      </c>
      <c r="D12" s="1206"/>
      <c r="E12" s="1564">
        <v>1100.4000000000001</v>
      </c>
      <c r="F12" s="1564"/>
      <c r="G12" s="1564">
        <v>1101.5999999999999</v>
      </c>
      <c r="H12" s="1564"/>
      <c r="I12" s="1564">
        <v>1099.7</v>
      </c>
      <c r="J12" s="1564"/>
      <c r="K12" s="1564">
        <v>1097.0999999999999</v>
      </c>
      <c r="L12" s="1564"/>
      <c r="M12" s="1567">
        <v>1094.4000000000001</v>
      </c>
      <c r="N12" s="1567"/>
      <c r="O12" s="1207"/>
      <c r="P12" s="1178"/>
    </row>
    <row r="13" spans="1:16" ht="14.25" customHeight="1" x14ac:dyDescent="0.2">
      <c r="A13" s="1180"/>
      <c r="B13" s="1183"/>
      <c r="C13" s="773" t="s">
        <v>158</v>
      </c>
      <c r="D13" s="1206"/>
      <c r="E13" s="1564">
        <v>2758.9</v>
      </c>
      <c r="F13" s="1564"/>
      <c r="G13" s="1564">
        <v>2752.7</v>
      </c>
      <c r="H13" s="1564"/>
      <c r="I13" s="1564">
        <v>2738.8</v>
      </c>
      <c r="J13" s="1564"/>
      <c r="K13" s="1564">
        <v>2723.6</v>
      </c>
      <c r="L13" s="1564"/>
      <c r="M13" s="1567">
        <v>2708.2</v>
      </c>
      <c r="N13" s="1567"/>
      <c r="O13" s="1207"/>
      <c r="P13" s="1178"/>
    </row>
    <row r="14" spans="1:16" ht="14.25" customHeight="1" x14ac:dyDescent="0.2">
      <c r="A14" s="1180"/>
      <c r="B14" s="1183"/>
      <c r="C14" s="773" t="s">
        <v>159</v>
      </c>
      <c r="D14" s="1206"/>
      <c r="E14" s="1564">
        <v>5000.8999999999996</v>
      </c>
      <c r="F14" s="1564"/>
      <c r="G14" s="1564">
        <v>5008.3</v>
      </c>
      <c r="H14" s="1564"/>
      <c r="I14" s="1564">
        <v>5021.7</v>
      </c>
      <c r="J14" s="1564"/>
      <c r="K14" s="1564">
        <v>5037</v>
      </c>
      <c r="L14" s="1564"/>
      <c r="M14" s="1567">
        <v>5051.6000000000004</v>
      </c>
      <c r="N14" s="1567"/>
      <c r="O14" s="1207"/>
      <c r="P14" s="1178"/>
    </row>
    <row r="15" spans="1:16" s="1205" customFormat="1" ht="19.5" customHeight="1" x14ac:dyDescent="0.2">
      <c r="A15" s="1202"/>
      <c r="B15" s="1203"/>
      <c r="C15" s="1558" t="s">
        <v>176</v>
      </c>
      <c r="D15" s="1558"/>
      <c r="E15" s="1570">
        <v>5195.3999999999996</v>
      </c>
      <c r="F15" s="1570"/>
      <c r="G15" s="1570">
        <v>5153.3999999999996</v>
      </c>
      <c r="H15" s="1570"/>
      <c r="I15" s="1570">
        <v>5161.8999999999996</v>
      </c>
      <c r="J15" s="1570"/>
      <c r="K15" s="1570">
        <v>5211</v>
      </c>
      <c r="L15" s="1570"/>
      <c r="M15" s="1571">
        <v>5186.8</v>
      </c>
      <c r="N15" s="1571"/>
      <c r="O15" s="1209"/>
      <c r="P15" s="1204"/>
    </row>
    <row r="16" spans="1:16" ht="14.25" customHeight="1" x14ac:dyDescent="0.2">
      <c r="A16" s="1180"/>
      <c r="B16" s="1183"/>
      <c r="C16" s="773" t="s">
        <v>72</v>
      </c>
      <c r="D16" s="1206"/>
      <c r="E16" s="1564">
        <v>2673.1</v>
      </c>
      <c r="F16" s="1564"/>
      <c r="G16" s="1564">
        <v>2629.9</v>
      </c>
      <c r="H16" s="1564"/>
      <c r="I16" s="1564">
        <v>2649.3</v>
      </c>
      <c r="J16" s="1564"/>
      <c r="K16" s="1564">
        <v>2677.7</v>
      </c>
      <c r="L16" s="1564"/>
      <c r="M16" s="1567">
        <v>2652.7</v>
      </c>
      <c r="N16" s="1567"/>
      <c r="O16" s="1207"/>
      <c r="P16" s="1178"/>
    </row>
    <row r="17" spans="1:16" ht="14.25" customHeight="1" x14ac:dyDescent="0.2">
      <c r="A17" s="1180"/>
      <c r="B17" s="1183"/>
      <c r="C17" s="773" t="s">
        <v>71</v>
      </c>
      <c r="D17" s="1206"/>
      <c r="E17" s="1564">
        <v>2522.3000000000002</v>
      </c>
      <c r="F17" s="1564"/>
      <c r="G17" s="1564">
        <v>2523.5</v>
      </c>
      <c r="H17" s="1564"/>
      <c r="I17" s="1564">
        <v>2512.6</v>
      </c>
      <c r="J17" s="1564"/>
      <c r="K17" s="1564">
        <v>2533.3000000000002</v>
      </c>
      <c r="L17" s="1564"/>
      <c r="M17" s="1567">
        <v>2534.1</v>
      </c>
      <c r="N17" s="1567"/>
      <c r="O17" s="1207"/>
      <c r="P17" s="1178"/>
    </row>
    <row r="18" spans="1:16" ht="18.75" customHeight="1" x14ac:dyDescent="0.2">
      <c r="A18" s="1180"/>
      <c r="B18" s="1183"/>
      <c r="C18" s="773" t="s">
        <v>157</v>
      </c>
      <c r="D18" s="1206"/>
      <c r="E18" s="1564">
        <v>373.5</v>
      </c>
      <c r="F18" s="1564"/>
      <c r="G18" s="1564">
        <v>365.9</v>
      </c>
      <c r="H18" s="1564"/>
      <c r="I18" s="1564">
        <v>354.8</v>
      </c>
      <c r="J18" s="1564"/>
      <c r="K18" s="1564">
        <v>369.4</v>
      </c>
      <c r="L18" s="1564"/>
      <c r="M18" s="1567">
        <v>366.8</v>
      </c>
      <c r="N18" s="1567"/>
      <c r="O18" s="1207"/>
      <c r="P18" s="1178"/>
    </row>
    <row r="19" spans="1:16" ht="14.25" customHeight="1" x14ac:dyDescent="0.2">
      <c r="A19" s="1180"/>
      <c r="B19" s="1183"/>
      <c r="C19" s="773" t="s">
        <v>158</v>
      </c>
      <c r="D19" s="1206"/>
      <c r="E19" s="1564">
        <v>2514.6</v>
      </c>
      <c r="F19" s="1564"/>
      <c r="G19" s="1564">
        <v>2508.6</v>
      </c>
      <c r="H19" s="1564"/>
      <c r="I19" s="1564">
        <v>2475.8000000000002</v>
      </c>
      <c r="J19" s="1564"/>
      <c r="K19" s="1564">
        <v>2486.1</v>
      </c>
      <c r="L19" s="1564"/>
      <c r="M19" s="1567">
        <v>2465.9</v>
      </c>
      <c r="N19" s="1567"/>
      <c r="O19" s="1207"/>
      <c r="P19" s="1178"/>
    </row>
    <row r="20" spans="1:16" ht="14.25" customHeight="1" x14ac:dyDescent="0.2">
      <c r="A20" s="1180"/>
      <c r="B20" s="1183"/>
      <c r="C20" s="773" t="s">
        <v>159</v>
      </c>
      <c r="D20" s="1206"/>
      <c r="E20" s="1564">
        <v>2307.1999999999998</v>
      </c>
      <c r="F20" s="1564"/>
      <c r="G20" s="1564">
        <v>2278.9</v>
      </c>
      <c r="H20" s="1564"/>
      <c r="I20" s="1564">
        <v>2331.1999999999998</v>
      </c>
      <c r="J20" s="1564"/>
      <c r="K20" s="1564">
        <v>2355.5</v>
      </c>
      <c r="L20" s="1564"/>
      <c r="M20" s="1567">
        <v>2354.1</v>
      </c>
      <c r="N20" s="1567"/>
      <c r="O20" s="1207"/>
      <c r="P20" s="1178"/>
    </row>
    <row r="21" spans="1:16" s="1214" customFormat="1" ht="19.5" customHeight="1" x14ac:dyDescent="0.2">
      <c r="A21" s="1210"/>
      <c r="B21" s="1211"/>
      <c r="C21" s="1558" t="s">
        <v>513</v>
      </c>
      <c r="D21" s="1558"/>
      <c r="E21" s="1569">
        <v>58.6</v>
      </c>
      <c r="F21" s="1569"/>
      <c r="G21" s="1569">
        <v>58.1</v>
      </c>
      <c r="H21" s="1569"/>
      <c r="I21" s="1569">
        <v>58.3</v>
      </c>
      <c r="J21" s="1569"/>
      <c r="K21" s="1569">
        <v>58.8</v>
      </c>
      <c r="L21" s="1569"/>
      <c r="M21" s="1568">
        <v>58.6</v>
      </c>
      <c r="N21" s="1568"/>
      <c r="O21" s="1212"/>
      <c r="P21" s="1213"/>
    </row>
    <row r="22" spans="1:16" ht="14.25" customHeight="1" x14ac:dyDescent="0.2">
      <c r="A22" s="1180"/>
      <c r="B22" s="1183"/>
      <c r="C22" s="773" t="s">
        <v>72</v>
      </c>
      <c r="D22" s="1206"/>
      <c r="E22" s="1564">
        <v>64.599999999999994</v>
      </c>
      <c r="F22" s="1564"/>
      <c r="G22" s="1564">
        <v>63.5</v>
      </c>
      <c r="H22" s="1564"/>
      <c r="I22" s="1564">
        <v>64</v>
      </c>
      <c r="J22" s="1564"/>
      <c r="K22" s="1564">
        <v>64.7</v>
      </c>
      <c r="L22" s="1564"/>
      <c r="M22" s="1567">
        <v>64.2</v>
      </c>
      <c r="N22" s="1567"/>
      <c r="O22" s="1207"/>
      <c r="P22" s="1178"/>
    </row>
    <row r="23" spans="1:16" ht="14.25" customHeight="1" x14ac:dyDescent="0.2">
      <c r="A23" s="1180"/>
      <c r="B23" s="1183"/>
      <c r="C23" s="773" t="s">
        <v>71</v>
      </c>
      <c r="D23" s="1206"/>
      <c r="E23" s="1564">
        <v>53.4</v>
      </c>
      <c r="F23" s="1564"/>
      <c r="G23" s="1564">
        <v>53.5</v>
      </c>
      <c r="H23" s="1564"/>
      <c r="I23" s="1564">
        <v>53.2</v>
      </c>
      <c r="J23" s="1564"/>
      <c r="K23" s="1564">
        <v>53.7</v>
      </c>
      <c r="L23" s="1564"/>
      <c r="M23" s="1567">
        <v>53.7</v>
      </c>
      <c r="N23" s="1567"/>
      <c r="O23" s="1207"/>
      <c r="P23" s="1178"/>
    </row>
    <row r="24" spans="1:16" ht="18.75" customHeight="1" x14ac:dyDescent="0.2">
      <c r="A24" s="1180"/>
      <c r="B24" s="1183"/>
      <c r="C24" s="773" t="s">
        <v>172</v>
      </c>
      <c r="D24" s="1206"/>
      <c r="E24" s="1564">
        <v>73.599999999999994</v>
      </c>
      <c r="F24" s="1564"/>
      <c r="G24" s="1564">
        <v>73.400000000000006</v>
      </c>
      <c r="H24" s="1564"/>
      <c r="I24" s="1564">
        <v>73.400000000000006</v>
      </c>
      <c r="J24" s="1564"/>
      <c r="K24" s="1564">
        <v>74.099999999999994</v>
      </c>
      <c r="L24" s="1564"/>
      <c r="M24" s="1567">
        <v>73.900000000000006</v>
      </c>
      <c r="N24" s="1567"/>
      <c r="O24" s="1207"/>
      <c r="P24" s="1178"/>
    </row>
    <row r="25" spans="1:16" ht="14.25" customHeight="1" x14ac:dyDescent="0.2">
      <c r="A25" s="1180"/>
      <c r="B25" s="1183"/>
      <c r="C25" s="773" t="s">
        <v>157</v>
      </c>
      <c r="D25" s="1206"/>
      <c r="E25" s="1564">
        <v>33.9</v>
      </c>
      <c r="F25" s="1564"/>
      <c r="G25" s="1564">
        <v>33.200000000000003</v>
      </c>
      <c r="H25" s="1564"/>
      <c r="I25" s="1564">
        <v>32.299999999999997</v>
      </c>
      <c r="J25" s="1564"/>
      <c r="K25" s="1564">
        <v>33.700000000000003</v>
      </c>
      <c r="L25" s="1564"/>
      <c r="M25" s="1567">
        <v>33.5</v>
      </c>
      <c r="N25" s="1567"/>
      <c r="O25" s="1207"/>
      <c r="P25" s="1178"/>
    </row>
    <row r="26" spans="1:16" ht="14.25" customHeight="1" x14ac:dyDescent="0.2">
      <c r="A26" s="1180"/>
      <c r="B26" s="1183"/>
      <c r="C26" s="773" t="s">
        <v>158</v>
      </c>
      <c r="D26" s="1174"/>
      <c r="E26" s="1563">
        <v>91.1</v>
      </c>
      <c r="F26" s="1563"/>
      <c r="G26" s="1563">
        <v>91.1</v>
      </c>
      <c r="H26" s="1563"/>
      <c r="I26" s="1563">
        <v>90.4</v>
      </c>
      <c r="J26" s="1563"/>
      <c r="K26" s="1564">
        <v>91.3</v>
      </c>
      <c r="L26" s="1564"/>
      <c r="M26" s="1565">
        <v>91.1</v>
      </c>
      <c r="N26" s="1565"/>
      <c r="O26" s="1207"/>
      <c r="P26" s="1178"/>
    </row>
    <row r="27" spans="1:16" ht="14.25" customHeight="1" x14ac:dyDescent="0.2">
      <c r="A27" s="1180"/>
      <c r="B27" s="1183"/>
      <c r="C27" s="773" t="s">
        <v>159</v>
      </c>
      <c r="D27" s="1174"/>
      <c r="E27" s="1563">
        <v>46.1</v>
      </c>
      <c r="F27" s="1563"/>
      <c r="G27" s="1563">
        <v>45.5</v>
      </c>
      <c r="H27" s="1563"/>
      <c r="I27" s="1563">
        <v>46.4</v>
      </c>
      <c r="J27" s="1563"/>
      <c r="K27" s="1564">
        <v>46.8</v>
      </c>
      <c r="L27" s="1564"/>
      <c r="M27" s="1565">
        <v>46.6</v>
      </c>
      <c r="N27" s="1565"/>
      <c r="O27" s="1207"/>
      <c r="P27" s="1178"/>
    </row>
    <row r="28" spans="1:16" ht="13.5" customHeight="1" x14ac:dyDescent="0.2">
      <c r="A28" s="1180"/>
      <c r="B28" s="1183"/>
      <c r="C28" s="774" t="s">
        <v>175</v>
      </c>
      <c r="D28" s="1174"/>
      <c r="E28" s="775"/>
      <c r="F28" s="775"/>
      <c r="G28" s="775"/>
      <c r="H28" s="775"/>
      <c r="I28" s="775"/>
      <c r="J28" s="775"/>
      <c r="K28" s="775"/>
      <c r="L28" s="775"/>
      <c r="M28" s="775"/>
      <c r="N28" s="775"/>
      <c r="O28" s="1207"/>
      <c r="P28" s="1178"/>
    </row>
    <row r="29" spans="1:16" ht="12.75" customHeight="1" thickBot="1" x14ac:dyDescent="0.25">
      <c r="A29" s="1180"/>
      <c r="B29" s="1183"/>
      <c r="C29" s="1215"/>
      <c r="D29" s="1207"/>
      <c r="E29" s="1207"/>
      <c r="F29" s="1207"/>
      <c r="G29" s="1207"/>
      <c r="H29" s="1207"/>
      <c r="I29" s="1207"/>
      <c r="J29" s="1207"/>
      <c r="K29" s="1207"/>
      <c r="L29" s="1207"/>
      <c r="M29" s="1566"/>
      <c r="N29" s="1566"/>
      <c r="O29" s="1207"/>
      <c r="P29" s="1178"/>
    </row>
    <row r="30" spans="1:16" s="1192" customFormat="1" ht="13.5" customHeight="1" thickBot="1" x14ac:dyDescent="0.25">
      <c r="A30" s="1186"/>
      <c r="B30" s="1187"/>
      <c r="C30" s="1188" t="s">
        <v>514</v>
      </c>
      <c r="D30" s="1189"/>
      <c r="E30" s="1189"/>
      <c r="F30" s="1189"/>
      <c r="G30" s="1189"/>
      <c r="H30" s="1189"/>
      <c r="I30" s="1189"/>
      <c r="J30" s="1189"/>
      <c r="K30" s="1189"/>
      <c r="L30" s="1189"/>
      <c r="M30" s="1189"/>
      <c r="N30" s="1190"/>
      <c r="O30" s="1207"/>
      <c r="P30" s="1191"/>
    </row>
    <row r="31" spans="1:16" ht="3.75" customHeight="1" x14ac:dyDescent="0.2">
      <c r="A31" s="1180"/>
      <c r="B31" s="1183"/>
      <c r="C31" s="1560" t="s">
        <v>160</v>
      </c>
      <c r="D31" s="1561"/>
      <c r="E31" s="1216"/>
      <c r="F31" s="1216"/>
      <c r="G31" s="1216"/>
      <c r="H31" s="1216"/>
      <c r="I31" s="1216"/>
      <c r="J31" s="1216"/>
      <c r="K31" s="1174"/>
      <c r="L31" s="1194"/>
      <c r="M31" s="1194"/>
      <c r="N31" s="1194"/>
      <c r="O31" s="1207"/>
      <c r="P31" s="1178"/>
    </row>
    <row r="32" spans="1:16" ht="13.5" customHeight="1" x14ac:dyDescent="0.2">
      <c r="A32" s="1180"/>
      <c r="B32" s="1193"/>
      <c r="C32" s="1561"/>
      <c r="D32" s="1561"/>
      <c r="E32" s="1195" t="s">
        <v>483</v>
      </c>
      <c r="F32" s="1196" t="s">
        <v>34</v>
      </c>
      <c r="G32" s="1195" t="s">
        <v>34</v>
      </c>
      <c r="H32" s="1196" t="s">
        <v>34</v>
      </c>
      <c r="I32" s="1197"/>
      <c r="J32" s="1196" t="s">
        <v>484</v>
      </c>
      <c r="K32" s="1198" t="s">
        <v>34</v>
      </c>
      <c r="L32" s="1199" t="s">
        <v>34</v>
      </c>
      <c r="M32" s="1199" t="s">
        <v>34</v>
      </c>
      <c r="N32" s="1200"/>
      <c r="O32" s="1174"/>
      <c r="P32" s="1178"/>
    </row>
    <row r="33" spans="1:16" ht="12.75" customHeight="1" x14ac:dyDescent="0.2">
      <c r="A33" s="1180"/>
      <c r="B33" s="1183"/>
      <c r="C33" s="1201"/>
      <c r="D33" s="1201"/>
      <c r="E33" s="1562" t="str">
        <f>+E7</f>
        <v>4.º trimestre</v>
      </c>
      <c r="F33" s="1562"/>
      <c r="G33" s="1562" t="str">
        <f>+G7</f>
        <v>1.º trimestre</v>
      </c>
      <c r="H33" s="1562"/>
      <c r="I33" s="1562" t="str">
        <f>+I7</f>
        <v>2.º trimestre</v>
      </c>
      <c r="J33" s="1562"/>
      <c r="K33" s="1562" t="str">
        <f>+K7</f>
        <v>3.º trimestre</v>
      </c>
      <c r="L33" s="1562"/>
      <c r="M33" s="1562" t="str">
        <f>+M7</f>
        <v>4.º trimestre</v>
      </c>
      <c r="N33" s="1562"/>
      <c r="O33" s="1217"/>
      <c r="P33" s="1178"/>
    </row>
    <row r="34" spans="1:16" ht="12.75" customHeight="1" x14ac:dyDescent="0.2">
      <c r="A34" s="1180"/>
      <c r="B34" s="1183"/>
      <c r="C34" s="1201"/>
      <c r="D34" s="1201"/>
      <c r="E34" s="785" t="s">
        <v>161</v>
      </c>
      <c r="F34" s="785" t="s">
        <v>106</v>
      </c>
      <c r="G34" s="785" t="s">
        <v>161</v>
      </c>
      <c r="H34" s="785" t="s">
        <v>106</v>
      </c>
      <c r="I34" s="786" t="s">
        <v>161</v>
      </c>
      <c r="J34" s="786" t="s">
        <v>106</v>
      </c>
      <c r="K34" s="786" t="s">
        <v>161</v>
      </c>
      <c r="L34" s="786" t="s">
        <v>106</v>
      </c>
      <c r="M34" s="786" t="s">
        <v>161</v>
      </c>
      <c r="N34" s="786" t="s">
        <v>106</v>
      </c>
      <c r="O34" s="1217"/>
      <c r="P34" s="1178"/>
    </row>
    <row r="35" spans="1:16" ht="18" customHeight="1" x14ac:dyDescent="0.2">
      <c r="A35" s="1180"/>
      <c r="B35" s="1183"/>
      <c r="C35" s="1558" t="s">
        <v>2</v>
      </c>
      <c r="D35" s="1558"/>
      <c r="E35" s="1218">
        <v>8860.2999999999993</v>
      </c>
      <c r="F35" s="1218">
        <f>+E35/E$35*100</f>
        <v>100</v>
      </c>
      <c r="G35" s="1218">
        <v>8862.6</v>
      </c>
      <c r="H35" s="1218">
        <f>+G35/G$35*100</f>
        <v>100</v>
      </c>
      <c r="I35" s="1218">
        <v>8860.2000000000007</v>
      </c>
      <c r="J35" s="1218">
        <f>+I35/I$35*100</f>
        <v>100</v>
      </c>
      <c r="K35" s="1218">
        <v>8857.2000000000007</v>
      </c>
      <c r="L35" s="1218">
        <f>+K35/K$35*100</f>
        <v>100</v>
      </c>
      <c r="M35" s="1219">
        <v>8851.2000000000007</v>
      </c>
      <c r="N35" s="1219">
        <f>+M35/M$35*100</f>
        <v>100</v>
      </c>
      <c r="O35" s="1217"/>
      <c r="P35" s="1178"/>
    </row>
    <row r="36" spans="1:16" ht="14.25" customHeight="1" x14ac:dyDescent="0.2">
      <c r="A36" s="1180"/>
      <c r="B36" s="1183"/>
      <c r="C36" s="1220"/>
      <c r="D36" s="776" t="s">
        <v>72</v>
      </c>
      <c r="E36" s="1221">
        <v>4138.8</v>
      </c>
      <c r="F36" s="1221">
        <f>+E36/E35*100</f>
        <v>46.711736622913449</v>
      </c>
      <c r="G36" s="1221">
        <v>4142</v>
      </c>
      <c r="H36" s="1221">
        <f>+G36/G35*100</f>
        <v>46.735720894545615</v>
      </c>
      <c r="I36" s="1221">
        <v>4139.6000000000004</v>
      </c>
      <c r="J36" s="1221">
        <f>+I36/I35*100</f>
        <v>46.721292973070582</v>
      </c>
      <c r="K36" s="1221">
        <v>4136.6000000000004</v>
      </c>
      <c r="L36" s="1221">
        <f>+K36/K35*100</f>
        <v>46.703247075825317</v>
      </c>
      <c r="M36" s="1222">
        <v>4132.3</v>
      </c>
      <c r="N36" s="1222">
        <f>+M36/M35*100</f>
        <v>46.686325018076644</v>
      </c>
      <c r="O36" s="1217"/>
      <c r="P36" s="1178"/>
    </row>
    <row r="37" spans="1:16" ht="14.25" customHeight="1" x14ac:dyDescent="0.2">
      <c r="A37" s="1180"/>
      <c r="B37" s="1183"/>
      <c r="C37" s="776"/>
      <c r="D37" s="776" t="s">
        <v>71</v>
      </c>
      <c r="E37" s="1221">
        <v>4721.5</v>
      </c>
      <c r="F37" s="1221">
        <f>+E37/E35*100</f>
        <v>53.288263377086565</v>
      </c>
      <c r="G37" s="1221">
        <v>4720.6000000000004</v>
      </c>
      <c r="H37" s="1221">
        <f>+G37/G35*100</f>
        <v>53.264279105454385</v>
      </c>
      <c r="I37" s="1221">
        <v>4720.6000000000004</v>
      </c>
      <c r="J37" s="1221">
        <f>+I37/I35*100</f>
        <v>53.278707026929418</v>
      </c>
      <c r="K37" s="1221">
        <v>4720.7</v>
      </c>
      <c r="L37" s="1221">
        <f>+K37/K35*100</f>
        <v>53.297881949148703</v>
      </c>
      <c r="M37" s="1222">
        <v>4718.8</v>
      </c>
      <c r="N37" s="1222">
        <f>+M37/M35*100</f>
        <v>53.312545191612436</v>
      </c>
      <c r="O37" s="1217"/>
      <c r="P37" s="1178"/>
    </row>
    <row r="38" spans="1:16" s="854" customFormat="1" ht="18" customHeight="1" x14ac:dyDescent="0.2">
      <c r="A38" s="1223"/>
      <c r="B38" s="1224"/>
      <c r="C38" s="779" t="s">
        <v>515</v>
      </c>
      <c r="D38" s="776"/>
      <c r="E38" s="1225">
        <v>714</v>
      </c>
      <c r="F38" s="1225">
        <f>+E38/E$35*100</f>
        <v>8.0584178865275451</v>
      </c>
      <c r="G38" s="1225">
        <v>713.6</v>
      </c>
      <c r="H38" s="1225">
        <f>+G38/G$35*100</f>
        <v>8.051813237650352</v>
      </c>
      <c r="I38" s="1225">
        <v>690.9</v>
      </c>
      <c r="J38" s="1225">
        <f>+I38/I$35*100</f>
        <v>7.7977923748899558</v>
      </c>
      <c r="K38" s="1225">
        <v>689.6</v>
      </c>
      <c r="L38" s="1225">
        <f>+K38/K$35*100</f>
        <v>7.7857562209276061</v>
      </c>
      <c r="M38" s="1226">
        <v>688.6</v>
      </c>
      <c r="N38" s="1226">
        <f>+M38/M$35*100</f>
        <v>7.77973608098337</v>
      </c>
      <c r="O38" s="1217"/>
      <c r="P38" s="880"/>
    </row>
    <row r="39" spans="1:16" s="1233" customFormat="1" ht="14.25" customHeight="1" x14ac:dyDescent="0.2">
      <c r="A39" s="1227"/>
      <c r="B39" s="1228"/>
      <c r="C39" s="1229"/>
      <c r="D39" s="777" t="s">
        <v>72</v>
      </c>
      <c r="E39" s="1230">
        <v>208.7</v>
      </c>
      <c r="F39" s="1230">
        <f>+E39/E38*100</f>
        <v>29.229691876750696</v>
      </c>
      <c r="G39" s="1230">
        <v>205.8</v>
      </c>
      <c r="H39" s="1230">
        <f>+G39/G38*100</f>
        <v>28.83968609865471</v>
      </c>
      <c r="I39" s="1230">
        <v>203.4</v>
      </c>
      <c r="J39" s="1230">
        <f>+I39/I38*100</f>
        <v>29.439861050803302</v>
      </c>
      <c r="K39" s="1230">
        <v>199.4</v>
      </c>
      <c r="L39" s="1230">
        <f>+K39/K38*100</f>
        <v>28.915313225058004</v>
      </c>
      <c r="M39" s="1231">
        <v>196.2</v>
      </c>
      <c r="N39" s="1231">
        <f>+M39/M38*100</f>
        <v>28.492593668312516</v>
      </c>
      <c r="O39" s="1207"/>
      <c r="P39" s="1232"/>
    </row>
    <row r="40" spans="1:16" s="1233" customFormat="1" ht="14.25" customHeight="1" x14ac:dyDescent="0.2">
      <c r="A40" s="1227"/>
      <c r="B40" s="1228"/>
      <c r="C40" s="1229"/>
      <c r="D40" s="777" t="s">
        <v>71</v>
      </c>
      <c r="E40" s="1230">
        <v>505.3</v>
      </c>
      <c r="F40" s="1230">
        <f>+E40/E38*100</f>
        <v>70.770308123249308</v>
      </c>
      <c r="G40" s="1230">
        <v>507.7</v>
      </c>
      <c r="H40" s="1230">
        <f>+G40/G38*100</f>
        <v>71.146300448430495</v>
      </c>
      <c r="I40" s="1230">
        <v>487.5</v>
      </c>
      <c r="J40" s="1230">
        <f>+I40/I38*100</f>
        <v>70.560138949196698</v>
      </c>
      <c r="K40" s="1230">
        <v>490.2</v>
      </c>
      <c r="L40" s="1230">
        <f>+K40/K38*100</f>
        <v>71.084686774942</v>
      </c>
      <c r="M40" s="1231">
        <v>492.5</v>
      </c>
      <c r="N40" s="1231">
        <f>+M40/M38*100</f>
        <v>71.521928550682546</v>
      </c>
      <c r="O40" s="1207"/>
      <c r="P40" s="1232"/>
    </row>
    <row r="41" spans="1:16" s="854" customFormat="1" ht="18" customHeight="1" x14ac:dyDescent="0.2">
      <c r="A41" s="1223"/>
      <c r="B41" s="1224"/>
      <c r="C41" s="779" t="s">
        <v>516</v>
      </c>
      <c r="D41" s="776"/>
      <c r="E41" s="1225">
        <v>2071.6</v>
      </c>
      <c r="F41" s="1225">
        <f>+E41/E$35*100</f>
        <v>23.380698170490845</v>
      </c>
      <c r="G41" s="1225">
        <v>2024.6</v>
      </c>
      <c r="H41" s="1225">
        <f>+G41/G$35*100</f>
        <v>22.844312052896441</v>
      </c>
      <c r="I41" s="1225">
        <v>2031.6</v>
      </c>
      <c r="J41" s="1225">
        <f>+I41/I$35*100</f>
        <v>22.929504977314281</v>
      </c>
      <c r="K41" s="1225">
        <v>2033.7</v>
      </c>
      <c r="L41" s="1225">
        <f>+K41/K$35*100</f>
        <v>22.960980896897436</v>
      </c>
      <c r="M41" s="1226">
        <v>1990.7</v>
      </c>
      <c r="N41" s="1226">
        <f>+M41/M$35*100</f>
        <v>22.49073571945047</v>
      </c>
      <c r="O41" s="1217"/>
      <c r="P41" s="880"/>
    </row>
    <row r="42" spans="1:16" s="1233" customFormat="1" ht="14.25" customHeight="1" x14ac:dyDescent="0.2">
      <c r="A42" s="1227"/>
      <c r="B42" s="1228"/>
      <c r="C42" s="1229"/>
      <c r="D42" s="777" t="s">
        <v>72</v>
      </c>
      <c r="E42" s="1230">
        <v>982.8</v>
      </c>
      <c r="F42" s="1230">
        <f>+E42/E41*100</f>
        <v>47.441591040741457</v>
      </c>
      <c r="G42" s="1230">
        <v>968.9</v>
      </c>
      <c r="H42" s="1230">
        <f>+G42/G41*100</f>
        <v>47.856366689716488</v>
      </c>
      <c r="I42" s="1230">
        <v>968.5</v>
      </c>
      <c r="J42" s="1230">
        <f>+I42/I41*100</f>
        <v>47.671785784603273</v>
      </c>
      <c r="K42" s="1230">
        <v>975.9</v>
      </c>
      <c r="L42" s="1230">
        <f>+K42/K41*100</f>
        <v>47.986428676795981</v>
      </c>
      <c r="M42" s="1231">
        <v>946.8</v>
      </c>
      <c r="N42" s="1231">
        <f>+M42/M41*100</f>
        <v>47.561159391168935</v>
      </c>
      <c r="O42" s="1207"/>
      <c r="P42" s="1232"/>
    </row>
    <row r="43" spans="1:16" s="1233" customFormat="1" ht="14.25" customHeight="1" x14ac:dyDescent="0.2">
      <c r="A43" s="1227"/>
      <c r="B43" s="1228"/>
      <c r="C43" s="1229"/>
      <c r="D43" s="777" t="s">
        <v>71</v>
      </c>
      <c r="E43" s="1230">
        <v>1088.8</v>
      </c>
      <c r="F43" s="1230">
        <f>+E43/E41*100</f>
        <v>52.558408959258543</v>
      </c>
      <c r="G43" s="1230">
        <v>1055.7</v>
      </c>
      <c r="H43" s="1230">
        <f>+G43/G41*100</f>
        <v>52.143633310283519</v>
      </c>
      <c r="I43" s="1230">
        <v>1063.0999999999999</v>
      </c>
      <c r="J43" s="1230">
        <f>+I43/I41*100</f>
        <v>52.328214215396727</v>
      </c>
      <c r="K43" s="1230">
        <v>1057.8</v>
      </c>
      <c r="L43" s="1230">
        <f>+K43/K41*100</f>
        <v>52.013571323204012</v>
      </c>
      <c r="M43" s="1231">
        <v>1043.9000000000001</v>
      </c>
      <c r="N43" s="1231">
        <f>+M43/M41*100</f>
        <v>52.438840608831072</v>
      </c>
      <c r="O43" s="1207"/>
      <c r="P43" s="1232"/>
    </row>
    <row r="44" spans="1:16" s="854" customFormat="1" ht="18" customHeight="1" x14ac:dyDescent="0.2">
      <c r="A44" s="1223"/>
      <c r="B44" s="1224"/>
      <c r="C44" s="779" t="s">
        <v>517</v>
      </c>
      <c r="D44" s="776"/>
      <c r="E44" s="1225">
        <v>951.4</v>
      </c>
      <c r="F44" s="1225">
        <f>+E44/E$35*100</f>
        <v>10.737785402300148</v>
      </c>
      <c r="G44" s="1225">
        <v>964.4</v>
      </c>
      <c r="H44" s="1225">
        <f>+G44/G$35*100</f>
        <v>10.881682576219168</v>
      </c>
      <c r="I44" s="1225">
        <v>977.1</v>
      </c>
      <c r="J44" s="1225">
        <f>+I44/I$35*100</f>
        <v>11.02796776596465</v>
      </c>
      <c r="K44" s="1225">
        <v>910.1</v>
      </c>
      <c r="L44" s="1225">
        <f>+K44/K$35*100</f>
        <v>10.275256288669105</v>
      </c>
      <c r="M44" s="1226">
        <v>949.6</v>
      </c>
      <c r="N44" s="1226">
        <f>+M44/M$35*100</f>
        <v>10.728488792480114</v>
      </c>
      <c r="O44" s="1217"/>
      <c r="P44" s="880"/>
    </row>
    <row r="45" spans="1:16" s="1233" customFormat="1" ht="14.25" customHeight="1" x14ac:dyDescent="0.2">
      <c r="A45" s="1227"/>
      <c r="B45" s="1228"/>
      <c r="C45" s="1229"/>
      <c r="D45" s="777" t="s">
        <v>72</v>
      </c>
      <c r="E45" s="1230">
        <v>523.4</v>
      </c>
      <c r="F45" s="1230">
        <f>+E45/E44*100</f>
        <v>55.013664073996217</v>
      </c>
      <c r="G45" s="1230">
        <v>528.5</v>
      </c>
      <c r="H45" s="1230">
        <f>+G45/G44*100</f>
        <v>54.800912484446286</v>
      </c>
      <c r="I45" s="1230">
        <v>529.70000000000005</v>
      </c>
      <c r="J45" s="1230">
        <f>+I45/I44*100</f>
        <v>54.211442022310919</v>
      </c>
      <c r="K45" s="1230">
        <v>491</v>
      </c>
      <c r="L45" s="1230">
        <f>+K45/K44*100</f>
        <v>53.950115371937144</v>
      </c>
      <c r="M45" s="1231">
        <v>517.79999999999995</v>
      </c>
      <c r="N45" s="1231">
        <f>+M45/M44*100</f>
        <v>54.528222409435543</v>
      </c>
      <c r="O45" s="1207"/>
      <c r="P45" s="1232"/>
    </row>
    <row r="46" spans="1:16" s="1233" customFormat="1" ht="14.25" customHeight="1" x14ac:dyDescent="0.2">
      <c r="A46" s="1227"/>
      <c r="B46" s="1228"/>
      <c r="C46" s="1229"/>
      <c r="D46" s="777" t="s">
        <v>71</v>
      </c>
      <c r="E46" s="1230">
        <v>428.1</v>
      </c>
      <c r="F46" s="1230">
        <f>+E46/E44*100</f>
        <v>44.996846752154724</v>
      </c>
      <c r="G46" s="1230">
        <v>435.9</v>
      </c>
      <c r="H46" s="1230">
        <f>+G46/G44*100</f>
        <v>45.199087515553707</v>
      </c>
      <c r="I46" s="1230">
        <v>447.4</v>
      </c>
      <c r="J46" s="1230">
        <f>+I46/I44*100</f>
        <v>45.788557977689074</v>
      </c>
      <c r="K46" s="1230">
        <v>419.1</v>
      </c>
      <c r="L46" s="1230">
        <f>+K46/K44*100</f>
        <v>46.049884628062856</v>
      </c>
      <c r="M46" s="1231">
        <v>431.9</v>
      </c>
      <c r="N46" s="1231">
        <f>+M46/M44*100</f>
        <v>45.482308340353825</v>
      </c>
      <c r="O46" s="1207"/>
      <c r="P46" s="1232"/>
    </row>
    <row r="47" spans="1:16" s="854" customFormat="1" ht="18" customHeight="1" x14ac:dyDescent="0.2">
      <c r="A47" s="1223"/>
      <c r="B47" s="1224"/>
      <c r="C47" s="779" t="s">
        <v>518</v>
      </c>
      <c r="D47" s="776"/>
      <c r="E47" s="1225">
        <v>1780.5</v>
      </c>
      <c r="F47" s="1225">
        <f>+E47/E$35*100</f>
        <v>20.095256368294528</v>
      </c>
      <c r="G47" s="1225">
        <v>1822.8</v>
      </c>
      <c r="H47" s="1225">
        <f>+G47/G$35*100</f>
        <v>20.567327872181977</v>
      </c>
      <c r="I47" s="1225">
        <v>1814.6</v>
      </c>
      <c r="J47" s="1225">
        <f>+I47/I$35*100</f>
        <v>20.480350330692307</v>
      </c>
      <c r="K47" s="1225">
        <v>1803</v>
      </c>
      <c r="L47" s="1225">
        <f>+K47/K$35*100</f>
        <v>20.356320281804631</v>
      </c>
      <c r="M47" s="1226">
        <v>1802.5</v>
      </c>
      <c r="N47" s="1226">
        <f>+M47/M$35*100</f>
        <v>20.364470354302238</v>
      </c>
      <c r="O47" s="1217"/>
      <c r="P47" s="880"/>
    </row>
    <row r="48" spans="1:16" s="1233" customFormat="1" ht="14.25" customHeight="1" x14ac:dyDescent="0.2">
      <c r="A48" s="1227"/>
      <c r="B48" s="1228"/>
      <c r="C48" s="1229"/>
      <c r="D48" s="777" t="s">
        <v>72</v>
      </c>
      <c r="E48" s="1230">
        <v>929.7</v>
      </c>
      <c r="F48" s="1230">
        <f>+E48/E47*100</f>
        <v>52.215669755686612</v>
      </c>
      <c r="G48" s="1230">
        <v>945.7</v>
      </c>
      <c r="H48" s="1230">
        <f>+G48/G47*100</f>
        <v>51.881720430107528</v>
      </c>
      <c r="I48" s="1230">
        <v>930.3</v>
      </c>
      <c r="J48" s="1230">
        <f>+I48/I47*100</f>
        <v>51.26749696902899</v>
      </c>
      <c r="K48" s="1230">
        <v>948.1</v>
      </c>
      <c r="L48" s="1230">
        <f>+K48/K47*100</f>
        <v>52.584581253466446</v>
      </c>
      <c r="M48" s="1231">
        <v>955.9</v>
      </c>
      <c r="N48" s="1231">
        <f>+M48/M47*100</f>
        <v>53.031900138696251</v>
      </c>
      <c r="O48" s="1207"/>
      <c r="P48" s="1232"/>
    </row>
    <row r="49" spans="1:16" s="1233" customFormat="1" ht="14.25" customHeight="1" x14ac:dyDescent="0.2">
      <c r="A49" s="1227"/>
      <c r="B49" s="1228"/>
      <c r="C49" s="1229"/>
      <c r="D49" s="777" t="s">
        <v>71</v>
      </c>
      <c r="E49" s="1230">
        <v>850.8</v>
      </c>
      <c r="F49" s="1230">
        <f>+E49/E47*100</f>
        <v>47.784330244313395</v>
      </c>
      <c r="G49" s="1230">
        <v>877.1</v>
      </c>
      <c r="H49" s="1230">
        <f>+G49/G47*100</f>
        <v>48.118279569892472</v>
      </c>
      <c r="I49" s="1230">
        <v>884.4</v>
      </c>
      <c r="J49" s="1230">
        <f>+I49/I47*100</f>
        <v>48.738013887358093</v>
      </c>
      <c r="K49" s="1230">
        <v>854.9</v>
      </c>
      <c r="L49" s="1230">
        <f>+K49/K47*100</f>
        <v>47.415418746533554</v>
      </c>
      <c r="M49" s="1231">
        <v>846.6</v>
      </c>
      <c r="N49" s="1231">
        <f>+M49/M47*100</f>
        <v>46.968099861303749</v>
      </c>
      <c r="O49" s="1207"/>
      <c r="P49" s="1232"/>
    </row>
    <row r="50" spans="1:16" s="854" customFormat="1" ht="18" customHeight="1" x14ac:dyDescent="0.2">
      <c r="A50" s="1223"/>
      <c r="B50" s="1224"/>
      <c r="C50" s="779" t="s">
        <v>519</v>
      </c>
      <c r="D50" s="776"/>
      <c r="E50" s="1225">
        <v>1801.9</v>
      </c>
      <c r="F50" s="1225">
        <f>+E50/E$35*100</f>
        <v>20.336783178899136</v>
      </c>
      <c r="G50" s="1225">
        <v>1796.4</v>
      </c>
      <c r="H50" s="1225">
        <f>+G50/G$35*100</f>
        <v>20.269446889174734</v>
      </c>
      <c r="I50" s="1225">
        <v>1789.3</v>
      </c>
      <c r="J50" s="1225">
        <f>+I50/I$35*100</f>
        <v>20.19480372903546</v>
      </c>
      <c r="K50" s="1225">
        <v>1827.4</v>
      </c>
      <c r="L50" s="1225">
        <f>+K50/K$35*100</f>
        <v>20.631802375468546</v>
      </c>
      <c r="M50" s="1226">
        <v>1808</v>
      </c>
      <c r="N50" s="1226">
        <f>+M50/M$35*100</f>
        <v>20.426608821402745</v>
      </c>
      <c r="O50" s="1217"/>
      <c r="P50" s="880"/>
    </row>
    <row r="51" spans="1:16" s="1233" customFormat="1" ht="14.25" customHeight="1" x14ac:dyDescent="0.2">
      <c r="A51" s="1227"/>
      <c r="B51" s="1228"/>
      <c r="C51" s="1229"/>
      <c r="D51" s="777" t="s">
        <v>72</v>
      </c>
      <c r="E51" s="1230">
        <v>884.7</v>
      </c>
      <c r="F51" s="1230">
        <f>+E51/E50*100</f>
        <v>49.09817414950885</v>
      </c>
      <c r="G51" s="1230">
        <v>892.2</v>
      </c>
      <c r="H51" s="1230">
        <f>+G51/G50*100</f>
        <v>49.665998663994657</v>
      </c>
      <c r="I51" s="1230">
        <v>898.9</v>
      </c>
      <c r="J51" s="1230">
        <f>+I51/I50*100</f>
        <v>50.237523053708152</v>
      </c>
      <c r="K51" s="1230">
        <v>899.3</v>
      </c>
      <c r="L51" s="1230">
        <f>+K51/K50*100</f>
        <v>49.211995184415009</v>
      </c>
      <c r="M51" s="1231">
        <v>887</v>
      </c>
      <c r="N51" s="1231">
        <f>+M51/M50*100</f>
        <v>49.059734513274336</v>
      </c>
      <c r="O51" s="1207"/>
      <c r="P51" s="1232"/>
    </row>
    <row r="52" spans="1:16" s="1233" customFormat="1" ht="14.25" customHeight="1" x14ac:dyDescent="0.2">
      <c r="A52" s="1227"/>
      <c r="B52" s="1228"/>
      <c r="C52" s="1229"/>
      <c r="D52" s="777" t="s">
        <v>71</v>
      </c>
      <c r="E52" s="1230">
        <v>917.2</v>
      </c>
      <c r="F52" s="1230">
        <f>+E52/E50*100</f>
        <v>50.901825850491143</v>
      </c>
      <c r="G52" s="1230">
        <v>904.2</v>
      </c>
      <c r="H52" s="1230">
        <f>+G52/G50*100</f>
        <v>50.334001336005343</v>
      </c>
      <c r="I52" s="1230">
        <v>890.4</v>
      </c>
      <c r="J52" s="1230">
        <f>+I52/I50*100</f>
        <v>49.762476946291848</v>
      </c>
      <c r="K52" s="1230">
        <v>928.2</v>
      </c>
      <c r="L52" s="1230">
        <f>+K52/K50*100</f>
        <v>50.793477071248773</v>
      </c>
      <c r="M52" s="1231">
        <v>921</v>
      </c>
      <c r="N52" s="1231">
        <f>+M52/M50*100</f>
        <v>50.940265486725664</v>
      </c>
      <c r="O52" s="1207"/>
      <c r="P52" s="1232"/>
    </row>
    <row r="53" spans="1:16" s="854" customFormat="1" ht="18" customHeight="1" x14ac:dyDescent="0.2">
      <c r="A53" s="1223"/>
      <c r="B53" s="1224"/>
      <c r="C53" s="779" t="s">
        <v>520</v>
      </c>
      <c r="D53" s="776"/>
      <c r="E53" s="1225">
        <v>1540.8</v>
      </c>
      <c r="F53" s="1225">
        <f>+E53/E$35*100</f>
        <v>17.389930363531711</v>
      </c>
      <c r="G53" s="1225">
        <v>1540.8</v>
      </c>
      <c r="H53" s="1225">
        <f>+G53/G$35*100</f>
        <v>17.385417371877327</v>
      </c>
      <c r="I53" s="1225">
        <v>1556.7</v>
      </c>
      <c r="J53" s="1225">
        <f>+I53/I$35*100</f>
        <v>17.569580822103337</v>
      </c>
      <c r="K53" s="1225">
        <v>1593.4</v>
      </c>
      <c r="L53" s="1225">
        <f>+K53/K$35*100</f>
        <v>17.989883936232669</v>
      </c>
      <c r="M53" s="1226">
        <v>1611.7</v>
      </c>
      <c r="N53" s="1226">
        <f>+M53/M$35*100</f>
        <v>18.208830441070138</v>
      </c>
      <c r="O53" s="1217"/>
      <c r="P53" s="880"/>
    </row>
    <row r="54" spans="1:16" s="1233" customFormat="1" ht="14.25" customHeight="1" x14ac:dyDescent="0.2">
      <c r="A54" s="1227"/>
      <c r="B54" s="1228"/>
      <c r="C54" s="1229"/>
      <c r="D54" s="777" t="s">
        <v>72</v>
      </c>
      <c r="E54" s="1230">
        <v>609.5</v>
      </c>
      <c r="F54" s="1230">
        <f>+E54/E53*100</f>
        <v>39.557372793354098</v>
      </c>
      <c r="G54" s="1230">
        <v>600.9</v>
      </c>
      <c r="H54" s="1230">
        <f>+G54/G53*100</f>
        <v>38.999221183800628</v>
      </c>
      <c r="I54" s="1230">
        <v>608.9</v>
      </c>
      <c r="J54" s="1230">
        <f>+I54/I53*100</f>
        <v>39.114794115757689</v>
      </c>
      <c r="K54" s="1230">
        <v>622.9</v>
      </c>
      <c r="L54" s="1230">
        <f>+K54/K53*100</f>
        <v>39.092506589682436</v>
      </c>
      <c r="M54" s="1231">
        <v>628.70000000000005</v>
      </c>
      <c r="N54" s="1231">
        <f>+M54/M53*100</f>
        <v>39.008500341254575</v>
      </c>
      <c r="O54" s="1207"/>
      <c r="P54" s="1232"/>
    </row>
    <row r="55" spans="1:16" s="1233" customFormat="1" ht="14.25" customHeight="1" x14ac:dyDescent="0.2">
      <c r="A55" s="1227"/>
      <c r="B55" s="1228"/>
      <c r="C55" s="1229"/>
      <c r="D55" s="777" t="s">
        <v>71</v>
      </c>
      <c r="E55" s="1230">
        <v>931.3</v>
      </c>
      <c r="F55" s="1230">
        <f>+E55/E53*100</f>
        <v>60.442627206645895</v>
      </c>
      <c r="G55" s="1230">
        <v>939.9</v>
      </c>
      <c r="H55" s="1230">
        <f>+G55/G53*100</f>
        <v>61.000778816199372</v>
      </c>
      <c r="I55" s="1230">
        <v>947.8</v>
      </c>
      <c r="J55" s="1230">
        <f>+I55/I53*100</f>
        <v>60.885205884242296</v>
      </c>
      <c r="K55" s="1230">
        <v>970.5</v>
      </c>
      <c r="L55" s="1230">
        <f>+K55/K53*100</f>
        <v>60.907493410317556</v>
      </c>
      <c r="M55" s="1231">
        <v>983</v>
      </c>
      <c r="N55" s="1231">
        <f>+M55/M53*100</f>
        <v>60.991499658745418</v>
      </c>
      <c r="O55" s="1207"/>
      <c r="P55" s="1232"/>
    </row>
    <row r="56" spans="1:16" s="854" customFormat="1" ht="13.5" customHeight="1" x14ac:dyDescent="0.2">
      <c r="A56" s="884"/>
      <c r="B56" s="885"/>
      <c r="C56" s="886" t="s">
        <v>423</v>
      </c>
      <c r="D56" s="887"/>
      <c r="E56" s="888"/>
      <c r="F56" s="1234"/>
      <c r="G56" s="888"/>
      <c r="H56" s="1234"/>
      <c r="I56" s="888"/>
      <c r="J56" s="1234"/>
      <c r="K56" s="888"/>
      <c r="L56" s="1234"/>
      <c r="M56" s="888"/>
      <c r="N56" s="1234"/>
      <c r="O56" s="889"/>
      <c r="P56" s="880"/>
    </row>
    <row r="57" spans="1:16" ht="13.5" customHeight="1" x14ac:dyDescent="0.2">
      <c r="A57" s="1180"/>
      <c r="B57" s="1235"/>
      <c r="C57" s="1236" t="s">
        <v>405</v>
      </c>
      <c r="D57" s="1201"/>
      <c r="E57" s="1184"/>
      <c r="F57" s="1237" t="s">
        <v>88</v>
      </c>
      <c r="G57" s="1238"/>
      <c r="H57" s="1238"/>
      <c r="I57" s="1239"/>
      <c r="J57" s="1238"/>
      <c r="K57" s="1238"/>
      <c r="L57" s="1238"/>
      <c r="M57" s="1238"/>
      <c r="N57" s="1238"/>
      <c r="O57" s="1207"/>
      <c r="P57" s="1178"/>
    </row>
    <row r="58" spans="1:16" ht="13.5" customHeight="1" x14ac:dyDescent="0.2">
      <c r="A58" s="1180"/>
      <c r="B58" s="1022">
        <v>6</v>
      </c>
      <c r="C58" s="1559">
        <v>42795</v>
      </c>
      <c r="D58" s="1559"/>
      <c r="E58" s="1206"/>
      <c r="F58" s="1206"/>
      <c r="G58" s="1206"/>
      <c r="H58" s="1206"/>
      <c r="I58" s="1206"/>
      <c r="J58" s="1206"/>
      <c r="K58" s="1206"/>
      <c r="L58" s="1206"/>
      <c r="M58" s="1206"/>
      <c r="N58" s="1206"/>
      <c r="O58" s="1206"/>
      <c r="P58" s="1206"/>
    </row>
  </sheetData>
  <mergeCells count="120">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C35:D35"/>
    <mergeCell ref="C58:D58"/>
    <mergeCell ref="C31:D32"/>
    <mergeCell ref="E33:F33"/>
    <mergeCell ref="G33:H33"/>
    <mergeCell ref="I33:J33"/>
    <mergeCell ref="K33:L33"/>
    <mergeCell ref="M33:N33"/>
    <mergeCell ref="E27:F27"/>
    <mergeCell ref="G27:H27"/>
    <mergeCell ref="I27:J27"/>
    <mergeCell ref="K27:L27"/>
    <mergeCell ref="M27:N27"/>
    <mergeCell ref="M29:N29"/>
  </mergeCells>
  <conditionalFormatting sqref="E7:N7 E33:N33">
    <cfRule type="cellIs" dxfId="20"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68"/>
  <sheetViews>
    <sheetView zoomScaleNormal="100" workbookViewId="0"/>
  </sheetViews>
  <sheetFormatPr defaultRowHeight="12.75" x14ac:dyDescent="0.2"/>
  <cols>
    <col min="1" max="1" width="1" style="1179" customWidth="1"/>
    <col min="2" max="2" width="2.5703125" style="1179" customWidth="1"/>
    <col min="3" max="3" width="1" style="1179" customWidth="1"/>
    <col min="4" max="4" width="34" style="1179" customWidth="1"/>
    <col min="5" max="5" width="7.42578125" style="1179" customWidth="1"/>
    <col min="6" max="6" width="4.85546875" style="1179" customWidth="1"/>
    <col min="7" max="7" width="7.42578125" style="1179" customWidth="1"/>
    <col min="8" max="8" width="4.85546875" style="1179" customWidth="1"/>
    <col min="9" max="9" width="7.42578125" style="1179" customWidth="1"/>
    <col min="10" max="10" width="4.85546875" style="1179" customWidth="1"/>
    <col min="11" max="11" width="7.42578125" style="1179" customWidth="1"/>
    <col min="12" max="12" width="4.85546875" style="1179" customWidth="1"/>
    <col min="13" max="13" width="7.42578125" style="1179" customWidth="1"/>
    <col min="14" max="14" width="4.85546875" style="1179" customWidth="1"/>
    <col min="15" max="15" width="2.5703125" style="1179" customWidth="1"/>
    <col min="16" max="16" width="1" style="1179" customWidth="1"/>
    <col min="17" max="17" width="9.140625" style="1242" customWidth="1"/>
    <col min="18" max="18" width="9.140625" style="1243" customWidth="1"/>
    <col min="19" max="16384" width="9.140625" style="1179"/>
  </cols>
  <sheetData>
    <row r="1" spans="1:18" ht="13.5" customHeight="1" x14ac:dyDescent="0.2">
      <c r="A1" s="1180"/>
      <c r="B1" s="1240"/>
      <c r="C1" s="1587" t="s">
        <v>325</v>
      </c>
      <c r="D1" s="1587"/>
      <c r="E1" s="1174"/>
      <c r="F1" s="1174"/>
      <c r="G1" s="1174"/>
      <c r="H1" s="1174"/>
      <c r="I1" s="1174"/>
      <c r="J1" s="1174"/>
      <c r="K1" s="1174"/>
      <c r="L1" s="1174"/>
      <c r="M1" s="1241"/>
      <c r="N1" s="1174"/>
      <c r="O1" s="1174"/>
      <c r="P1" s="1180"/>
    </row>
    <row r="2" spans="1:18" ht="9.75" customHeight="1" x14ac:dyDescent="0.2">
      <c r="A2" s="1180"/>
      <c r="B2" s="1244"/>
      <c r="C2" s="1245"/>
      <c r="D2" s="1244"/>
      <c r="E2" s="1246"/>
      <c r="F2" s="1246"/>
      <c r="G2" s="1246"/>
      <c r="H2" s="1246"/>
      <c r="I2" s="1182"/>
      <c r="J2" s="1182"/>
      <c r="K2" s="1182"/>
      <c r="L2" s="1182"/>
      <c r="M2" s="1182"/>
      <c r="N2" s="1182"/>
      <c r="O2" s="1247"/>
      <c r="P2" s="1180"/>
    </row>
    <row r="3" spans="1:18" ht="9" customHeight="1" thickBot="1" x14ac:dyDescent="0.25">
      <c r="A3" s="1180"/>
      <c r="B3" s="1174"/>
      <c r="C3" s="1215"/>
      <c r="D3" s="1174"/>
      <c r="E3" s="1174"/>
      <c r="F3" s="1174"/>
      <c r="G3" s="1174"/>
      <c r="H3" s="1174"/>
      <c r="I3" s="1174"/>
      <c r="J3" s="1174"/>
      <c r="K3" s="1174"/>
      <c r="L3" s="1174"/>
      <c r="M3" s="1566" t="s">
        <v>73</v>
      </c>
      <c r="N3" s="1566"/>
      <c r="O3" s="1248"/>
      <c r="P3" s="1180"/>
    </row>
    <row r="4" spans="1:18" s="1192" customFormat="1" ht="13.5" customHeight="1" thickBot="1" x14ac:dyDescent="0.25">
      <c r="A4" s="1186"/>
      <c r="B4" s="1249"/>
      <c r="C4" s="1588" t="s">
        <v>162</v>
      </c>
      <c r="D4" s="1589"/>
      <c r="E4" s="1589"/>
      <c r="F4" s="1589"/>
      <c r="G4" s="1589"/>
      <c r="H4" s="1589"/>
      <c r="I4" s="1589"/>
      <c r="J4" s="1589"/>
      <c r="K4" s="1589"/>
      <c r="L4" s="1589"/>
      <c r="M4" s="1589"/>
      <c r="N4" s="1590"/>
      <c r="O4" s="1248"/>
      <c r="P4" s="1186"/>
      <c r="Q4" s="1242"/>
      <c r="R4" s="1243"/>
    </row>
    <row r="5" spans="1:18" ht="3.75" customHeight="1" x14ac:dyDescent="0.2">
      <c r="A5" s="1180"/>
      <c r="B5" s="1174"/>
      <c r="C5" s="1591" t="s">
        <v>156</v>
      </c>
      <c r="D5" s="1592"/>
      <c r="E5" s="1174"/>
      <c r="F5" s="1250"/>
      <c r="G5" s="1250"/>
      <c r="H5" s="1250"/>
      <c r="I5" s="1250"/>
      <c r="J5" s="1250"/>
      <c r="K5" s="1174"/>
      <c r="L5" s="1250"/>
      <c r="M5" s="1250"/>
      <c r="N5" s="1250"/>
      <c r="O5" s="1248"/>
      <c r="P5" s="1180"/>
    </row>
    <row r="6" spans="1:18" ht="12.75" customHeight="1" x14ac:dyDescent="0.2">
      <c r="A6" s="1180"/>
      <c r="B6" s="1174"/>
      <c r="C6" s="1592"/>
      <c r="D6" s="1592"/>
      <c r="E6" s="1195" t="s">
        <v>483</v>
      </c>
      <c r="F6" s="1196" t="s">
        <v>34</v>
      </c>
      <c r="G6" s="1195" t="s">
        <v>34</v>
      </c>
      <c r="H6" s="1196" t="s">
        <v>34</v>
      </c>
      <c r="I6" s="1197"/>
      <c r="J6" s="1196" t="s">
        <v>484</v>
      </c>
      <c r="K6" s="1198" t="s">
        <v>34</v>
      </c>
      <c r="L6" s="1199" t="s">
        <v>34</v>
      </c>
      <c r="M6" s="1199" t="s">
        <v>34</v>
      </c>
      <c r="N6" s="1200"/>
      <c r="O6" s="1248"/>
      <c r="P6" s="1180"/>
      <c r="Q6" s="1251"/>
      <c r="R6" s="1251"/>
    </row>
    <row r="7" spans="1:18" x14ac:dyDescent="0.2">
      <c r="A7" s="1180"/>
      <c r="B7" s="1174"/>
      <c r="C7" s="1252"/>
      <c r="D7" s="1252"/>
      <c r="E7" s="1562" t="s">
        <v>617</v>
      </c>
      <c r="F7" s="1562"/>
      <c r="G7" s="1562" t="s">
        <v>618</v>
      </c>
      <c r="H7" s="1562"/>
      <c r="I7" s="1562" t="s">
        <v>619</v>
      </c>
      <c r="J7" s="1562"/>
      <c r="K7" s="1562" t="s">
        <v>620</v>
      </c>
      <c r="L7" s="1562"/>
      <c r="M7" s="1562" t="s">
        <v>617</v>
      </c>
      <c r="N7" s="1562"/>
      <c r="O7" s="1253"/>
      <c r="P7" s="1180"/>
    </row>
    <row r="8" spans="1:18" s="1205" customFormat="1" ht="16.5" customHeight="1" x14ac:dyDescent="0.2">
      <c r="A8" s="1202"/>
      <c r="B8" s="1254"/>
      <c r="C8" s="1558" t="s">
        <v>13</v>
      </c>
      <c r="D8" s="1558"/>
      <c r="E8" s="1570">
        <v>4561.5</v>
      </c>
      <c r="F8" s="1570"/>
      <c r="G8" s="1570">
        <v>4513.3</v>
      </c>
      <c r="H8" s="1570"/>
      <c r="I8" s="1570">
        <v>4602.5</v>
      </c>
      <c r="J8" s="1570"/>
      <c r="K8" s="1570">
        <v>4661.5</v>
      </c>
      <c r="L8" s="1570"/>
      <c r="M8" s="1571">
        <v>4643.6000000000004</v>
      </c>
      <c r="N8" s="1571"/>
      <c r="O8" s="1255"/>
      <c r="P8" s="1202"/>
      <c r="Q8" s="1242"/>
      <c r="R8" s="1243"/>
    </row>
    <row r="9" spans="1:18" ht="12" customHeight="1" x14ac:dyDescent="0.2">
      <c r="A9" s="1180"/>
      <c r="B9" s="1256"/>
      <c r="C9" s="773" t="s">
        <v>72</v>
      </c>
      <c r="D9" s="1206"/>
      <c r="E9" s="1585">
        <v>2352</v>
      </c>
      <c r="F9" s="1585"/>
      <c r="G9" s="1585">
        <v>2303.9</v>
      </c>
      <c r="H9" s="1585"/>
      <c r="I9" s="1585">
        <v>2364.3000000000002</v>
      </c>
      <c r="J9" s="1585"/>
      <c r="K9" s="1585">
        <v>2400.6</v>
      </c>
      <c r="L9" s="1585"/>
      <c r="M9" s="1586">
        <v>2377</v>
      </c>
      <c r="N9" s="1586"/>
      <c r="O9" s="1253"/>
      <c r="P9" s="1180"/>
      <c r="Q9" s="1257"/>
      <c r="R9" s="1257"/>
    </row>
    <row r="10" spans="1:18" ht="12" customHeight="1" x14ac:dyDescent="0.2">
      <c r="A10" s="1180"/>
      <c r="B10" s="1256"/>
      <c r="C10" s="773" t="s">
        <v>71</v>
      </c>
      <c r="D10" s="1206"/>
      <c r="E10" s="1585">
        <v>2209.5</v>
      </c>
      <c r="F10" s="1585"/>
      <c r="G10" s="1585">
        <v>2209.4</v>
      </c>
      <c r="H10" s="1585"/>
      <c r="I10" s="1585">
        <v>2238.3000000000002</v>
      </c>
      <c r="J10" s="1585"/>
      <c r="K10" s="1585">
        <v>2260.9</v>
      </c>
      <c r="L10" s="1585"/>
      <c r="M10" s="1586">
        <v>2266.6999999999998</v>
      </c>
      <c r="N10" s="1586"/>
      <c r="O10" s="1253"/>
      <c r="P10" s="1180"/>
    </row>
    <row r="11" spans="1:18" ht="15.75" customHeight="1" x14ac:dyDescent="0.2">
      <c r="A11" s="1180"/>
      <c r="B11" s="1256"/>
      <c r="C11" s="773" t="s">
        <v>157</v>
      </c>
      <c r="D11" s="1206"/>
      <c r="E11" s="1585">
        <v>251.2</v>
      </c>
      <c r="F11" s="1585"/>
      <c r="G11" s="1585">
        <v>252.4</v>
      </c>
      <c r="H11" s="1585"/>
      <c r="I11" s="1585">
        <v>259.39999999999998</v>
      </c>
      <c r="J11" s="1585"/>
      <c r="K11" s="1585">
        <v>272.89999999999998</v>
      </c>
      <c r="L11" s="1585"/>
      <c r="M11" s="1586">
        <v>265</v>
      </c>
      <c r="N11" s="1586"/>
      <c r="O11" s="1253"/>
      <c r="P11" s="1180"/>
    </row>
    <row r="12" spans="1:18" ht="12" customHeight="1" x14ac:dyDescent="0.2">
      <c r="A12" s="1180"/>
      <c r="B12" s="1256"/>
      <c r="C12" s="773" t="s">
        <v>158</v>
      </c>
      <c r="D12" s="1206"/>
      <c r="E12" s="1564">
        <v>2237.6</v>
      </c>
      <c r="F12" s="1564"/>
      <c r="G12" s="1564">
        <v>2215.6</v>
      </c>
      <c r="H12" s="1564"/>
      <c r="I12" s="1564">
        <v>2233.3000000000002</v>
      </c>
      <c r="J12" s="1564"/>
      <c r="K12" s="1564">
        <v>2245.5</v>
      </c>
      <c r="L12" s="1564"/>
      <c r="M12" s="1567">
        <v>2230.4</v>
      </c>
      <c r="N12" s="1567"/>
      <c r="O12" s="1253"/>
      <c r="P12" s="1180"/>
    </row>
    <row r="13" spans="1:18" ht="12" customHeight="1" x14ac:dyDescent="0.2">
      <c r="A13" s="1180"/>
      <c r="B13" s="1256"/>
      <c r="C13" s="773" t="s">
        <v>159</v>
      </c>
      <c r="D13" s="1206"/>
      <c r="E13" s="1564">
        <v>2072.6999999999998</v>
      </c>
      <c r="F13" s="1564"/>
      <c r="G13" s="1564">
        <v>2045.3</v>
      </c>
      <c r="H13" s="1564"/>
      <c r="I13" s="1564">
        <v>2109.8000000000002</v>
      </c>
      <c r="J13" s="1564"/>
      <c r="K13" s="1564">
        <v>2143.1</v>
      </c>
      <c r="L13" s="1564"/>
      <c r="M13" s="1567">
        <v>2148.1999999999998</v>
      </c>
      <c r="N13" s="1567"/>
      <c r="O13" s="1253"/>
      <c r="P13" s="1180"/>
    </row>
    <row r="14" spans="1:18" ht="15.75" customHeight="1" x14ac:dyDescent="0.2">
      <c r="A14" s="1180"/>
      <c r="B14" s="1256"/>
      <c r="C14" s="773" t="s">
        <v>383</v>
      </c>
      <c r="D14" s="1206"/>
      <c r="E14" s="1585">
        <v>323.7</v>
      </c>
      <c r="F14" s="1585"/>
      <c r="G14" s="1585">
        <v>295.60000000000002</v>
      </c>
      <c r="H14" s="1585"/>
      <c r="I14" s="1585">
        <v>328.8</v>
      </c>
      <c r="J14" s="1585"/>
      <c r="K14" s="1585">
        <v>341.8</v>
      </c>
      <c r="L14" s="1585"/>
      <c r="M14" s="1586">
        <v>307.3</v>
      </c>
      <c r="N14" s="1586"/>
      <c r="O14" s="1253"/>
      <c r="P14" s="1180"/>
    </row>
    <row r="15" spans="1:18" ht="12" customHeight="1" x14ac:dyDescent="0.2">
      <c r="A15" s="1180"/>
      <c r="B15" s="1256"/>
      <c r="C15" s="773" t="s">
        <v>163</v>
      </c>
      <c r="D15" s="1206"/>
      <c r="E15" s="1564">
        <v>1113.5999999999999</v>
      </c>
      <c r="F15" s="1564"/>
      <c r="G15" s="1564">
        <v>1105.2</v>
      </c>
      <c r="H15" s="1564"/>
      <c r="I15" s="1564">
        <v>1116.5</v>
      </c>
      <c r="J15" s="1564"/>
      <c r="K15" s="1564">
        <v>1132.2</v>
      </c>
      <c r="L15" s="1564"/>
      <c r="M15" s="1567">
        <v>1159.2</v>
      </c>
      <c r="N15" s="1567"/>
      <c r="O15" s="1253"/>
      <c r="P15" s="1180"/>
      <c r="Q15" s="1258"/>
      <c r="R15" s="1258"/>
    </row>
    <row r="16" spans="1:18" ht="12" customHeight="1" x14ac:dyDescent="0.2">
      <c r="A16" s="1180"/>
      <c r="B16" s="1256"/>
      <c r="C16" s="773" t="s">
        <v>164</v>
      </c>
      <c r="D16" s="1206"/>
      <c r="E16" s="1564">
        <v>3124.2</v>
      </c>
      <c r="F16" s="1564"/>
      <c r="G16" s="1564">
        <v>3112.5</v>
      </c>
      <c r="H16" s="1564"/>
      <c r="I16" s="1564">
        <v>3157.2</v>
      </c>
      <c r="J16" s="1564"/>
      <c r="K16" s="1564">
        <v>3187.5</v>
      </c>
      <c r="L16" s="1564"/>
      <c r="M16" s="1567">
        <v>3177.1</v>
      </c>
      <c r="N16" s="1567"/>
      <c r="O16" s="1253"/>
      <c r="P16" s="1180"/>
    </row>
    <row r="17" spans="1:19" s="1262" customFormat="1" ht="15.75" customHeight="1" x14ac:dyDescent="0.2">
      <c r="A17" s="1259"/>
      <c r="B17" s="1260"/>
      <c r="C17" s="773" t="s">
        <v>165</v>
      </c>
      <c r="D17" s="1206"/>
      <c r="E17" s="1564">
        <v>3995.1</v>
      </c>
      <c r="F17" s="1564"/>
      <c r="G17" s="1564">
        <v>3971.6</v>
      </c>
      <c r="H17" s="1564"/>
      <c r="I17" s="1564">
        <v>4055.4</v>
      </c>
      <c r="J17" s="1564"/>
      <c r="K17" s="1564">
        <v>4106</v>
      </c>
      <c r="L17" s="1564"/>
      <c r="M17" s="1567">
        <v>4090.1</v>
      </c>
      <c r="N17" s="1567"/>
      <c r="O17" s="1261"/>
      <c r="P17" s="1259"/>
      <c r="Q17" s="1242"/>
      <c r="R17" s="1243"/>
    </row>
    <row r="18" spans="1:19" s="1262" customFormat="1" ht="12" customHeight="1" x14ac:dyDescent="0.2">
      <c r="A18" s="1259"/>
      <c r="B18" s="1260"/>
      <c r="C18" s="773" t="s">
        <v>166</v>
      </c>
      <c r="D18" s="1206"/>
      <c r="E18" s="1564">
        <v>566.5</v>
      </c>
      <c r="F18" s="1564"/>
      <c r="G18" s="1564">
        <v>541.70000000000005</v>
      </c>
      <c r="H18" s="1564"/>
      <c r="I18" s="1564">
        <v>547.20000000000005</v>
      </c>
      <c r="J18" s="1564"/>
      <c r="K18" s="1564">
        <v>555.5</v>
      </c>
      <c r="L18" s="1564"/>
      <c r="M18" s="1567">
        <v>553.5</v>
      </c>
      <c r="N18" s="1567"/>
      <c r="O18" s="1261"/>
      <c r="P18" s="1259"/>
      <c r="Q18" s="1242"/>
      <c r="R18" s="1243"/>
    </row>
    <row r="19" spans="1:19" ht="15.75" customHeight="1" x14ac:dyDescent="0.2">
      <c r="A19" s="1180"/>
      <c r="B19" s="1256"/>
      <c r="C19" s="773" t="s">
        <v>167</v>
      </c>
      <c r="D19" s="1206"/>
      <c r="E19" s="1564">
        <v>3734.9</v>
      </c>
      <c r="F19" s="1564"/>
      <c r="G19" s="1564">
        <v>3712.9</v>
      </c>
      <c r="H19" s="1564"/>
      <c r="I19" s="1564">
        <v>3775.8</v>
      </c>
      <c r="J19" s="1564"/>
      <c r="K19" s="1564">
        <v>3822.9</v>
      </c>
      <c r="L19" s="1564"/>
      <c r="M19" s="1567">
        <v>3837.1</v>
      </c>
      <c r="N19" s="1567"/>
      <c r="O19" s="1253"/>
      <c r="P19" s="1180"/>
      <c r="R19" s="1258"/>
    </row>
    <row r="20" spans="1:19" ht="12" customHeight="1" x14ac:dyDescent="0.2">
      <c r="A20" s="1180"/>
      <c r="B20" s="1256"/>
      <c r="C20" s="1263"/>
      <c r="D20" s="1170" t="s">
        <v>168</v>
      </c>
      <c r="E20" s="1564">
        <v>2906.7</v>
      </c>
      <c r="F20" s="1564"/>
      <c r="G20" s="1564">
        <v>2897.7</v>
      </c>
      <c r="H20" s="1564"/>
      <c r="I20" s="1564">
        <v>2920.8</v>
      </c>
      <c r="J20" s="1564"/>
      <c r="K20" s="1564">
        <v>2966.7</v>
      </c>
      <c r="L20" s="1564"/>
      <c r="M20" s="1567">
        <v>2987.5</v>
      </c>
      <c r="N20" s="1567"/>
      <c r="O20" s="1253"/>
      <c r="P20" s="1180"/>
      <c r="R20" s="1264"/>
      <c r="S20" s="1469"/>
    </row>
    <row r="21" spans="1:19" ht="12" customHeight="1" x14ac:dyDescent="0.2">
      <c r="A21" s="1180"/>
      <c r="B21" s="1256"/>
      <c r="C21" s="1263"/>
      <c r="D21" s="1170" t="s">
        <v>169</v>
      </c>
      <c r="E21" s="1564">
        <v>701.3</v>
      </c>
      <c r="F21" s="1564"/>
      <c r="G21" s="1564">
        <v>696</v>
      </c>
      <c r="H21" s="1564"/>
      <c r="I21" s="1564">
        <v>712.3</v>
      </c>
      <c r="J21" s="1564"/>
      <c r="K21" s="1564">
        <v>709.5</v>
      </c>
      <c r="L21" s="1564"/>
      <c r="M21" s="1567">
        <v>704</v>
      </c>
      <c r="N21" s="1567"/>
      <c r="O21" s="1253"/>
      <c r="P21" s="1180"/>
    </row>
    <row r="22" spans="1:19" ht="12" customHeight="1" x14ac:dyDescent="0.2">
      <c r="A22" s="1180"/>
      <c r="B22" s="1256"/>
      <c r="C22" s="1263"/>
      <c r="D22" s="1170" t="s">
        <v>129</v>
      </c>
      <c r="E22" s="1564">
        <v>126.9</v>
      </c>
      <c r="F22" s="1564"/>
      <c r="G22" s="1564">
        <v>119.3</v>
      </c>
      <c r="H22" s="1564"/>
      <c r="I22" s="1564">
        <v>142.69999999999999</v>
      </c>
      <c r="J22" s="1564"/>
      <c r="K22" s="1564">
        <v>146.69999999999999</v>
      </c>
      <c r="L22" s="1564"/>
      <c r="M22" s="1567">
        <v>145.6</v>
      </c>
      <c r="N22" s="1567"/>
      <c r="O22" s="1253"/>
      <c r="P22" s="1180"/>
    </row>
    <row r="23" spans="1:19" ht="12" customHeight="1" x14ac:dyDescent="0.2">
      <c r="A23" s="1180"/>
      <c r="B23" s="1256"/>
      <c r="C23" s="773" t="s">
        <v>170</v>
      </c>
      <c r="D23" s="1206"/>
      <c r="E23" s="1564">
        <v>805.6</v>
      </c>
      <c r="F23" s="1564"/>
      <c r="G23" s="1564">
        <v>768.6</v>
      </c>
      <c r="H23" s="1564"/>
      <c r="I23" s="1564">
        <v>798</v>
      </c>
      <c r="J23" s="1564"/>
      <c r="K23" s="1564">
        <v>808.4</v>
      </c>
      <c r="L23" s="1564"/>
      <c r="M23" s="1567">
        <v>781.3</v>
      </c>
      <c r="N23" s="1567"/>
      <c r="O23" s="1253"/>
      <c r="P23" s="1180"/>
    </row>
    <row r="24" spans="1:19" ht="12" customHeight="1" x14ac:dyDescent="0.2">
      <c r="A24" s="1180"/>
      <c r="B24" s="1256"/>
      <c r="C24" s="773" t="s">
        <v>129</v>
      </c>
      <c r="D24" s="1206"/>
      <c r="E24" s="1564">
        <v>21</v>
      </c>
      <c r="F24" s="1564"/>
      <c r="G24" s="1564">
        <v>31.7</v>
      </c>
      <c r="H24" s="1564"/>
      <c r="I24" s="1564">
        <v>28.7</v>
      </c>
      <c r="J24" s="1564"/>
      <c r="K24" s="1564">
        <v>30.2</v>
      </c>
      <c r="L24" s="1564"/>
      <c r="M24" s="1567">
        <v>25.2</v>
      </c>
      <c r="N24" s="1567"/>
      <c r="O24" s="1253"/>
      <c r="P24" s="1180"/>
    </row>
    <row r="25" spans="1:19" ht="16.5" customHeight="1" x14ac:dyDescent="0.2">
      <c r="A25" s="1180"/>
      <c r="B25" s="1256"/>
      <c r="C25" s="778" t="s">
        <v>171</v>
      </c>
      <c r="D25" s="776"/>
      <c r="E25" s="1563"/>
      <c r="F25" s="1563"/>
      <c r="G25" s="1563"/>
      <c r="H25" s="1563"/>
      <c r="I25" s="1563"/>
      <c r="J25" s="1563"/>
      <c r="K25" s="1563"/>
      <c r="L25" s="1563"/>
      <c r="M25" s="1565"/>
      <c r="N25" s="1565"/>
      <c r="O25" s="1253"/>
      <c r="P25" s="1180"/>
    </row>
    <row r="26" spans="1:19" s="854" customFormat="1" ht="13.5" customHeight="1" x14ac:dyDescent="0.2">
      <c r="A26" s="1223"/>
      <c r="B26" s="1583" t="s">
        <v>172</v>
      </c>
      <c r="C26" s="1583"/>
      <c r="D26" s="1583"/>
      <c r="E26" s="1584">
        <v>64.3</v>
      </c>
      <c r="F26" s="1584"/>
      <c r="G26" s="1584">
        <v>64</v>
      </c>
      <c r="H26" s="1584"/>
      <c r="I26" s="1584">
        <v>65.099999999999994</v>
      </c>
      <c r="J26" s="1584"/>
      <c r="K26" s="1584">
        <v>66</v>
      </c>
      <c r="L26" s="1584"/>
      <c r="M26" s="1582">
        <v>65.900000000000006</v>
      </c>
      <c r="N26" s="1582"/>
      <c r="O26" s="1265"/>
      <c r="P26" s="1223"/>
      <c r="Q26" s="1242"/>
      <c r="R26" s="1243"/>
    </row>
    <row r="27" spans="1:19" ht="12" customHeight="1" x14ac:dyDescent="0.2">
      <c r="A27" s="1180"/>
      <c r="B27" s="1256"/>
      <c r="C27" s="776"/>
      <c r="D27" s="1170" t="s">
        <v>72</v>
      </c>
      <c r="E27" s="1563">
        <v>67.5</v>
      </c>
      <c r="F27" s="1563"/>
      <c r="G27" s="1563">
        <v>66.599999999999994</v>
      </c>
      <c r="H27" s="1563"/>
      <c r="I27" s="1563">
        <v>68.3</v>
      </c>
      <c r="J27" s="1563"/>
      <c r="K27" s="1563">
        <v>69.3</v>
      </c>
      <c r="L27" s="1563"/>
      <c r="M27" s="1565">
        <v>68.8</v>
      </c>
      <c r="N27" s="1565"/>
      <c r="O27" s="1253"/>
      <c r="P27" s="1180"/>
    </row>
    <row r="28" spans="1:19" ht="12" customHeight="1" x14ac:dyDescent="0.2">
      <c r="A28" s="1180"/>
      <c r="B28" s="1256"/>
      <c r="C28" s="776"/>
      <c r="D28" s="1170" t="s">
        <v>71</v>
      </c>
      <c r="E28" s="1563">
        <v>61.3</v>
      </c>
      <c r="F28" s="1563"/>
      <c r="G28" s="1563">
        <v>61.5</v>
      </c>
      <c r="H28" s="1563"/>
      <c r="I28" s="1563">
        <v>62.2</v>
      </c>
      <c r="J28" s="1563"/>
      <c r="K28" s="1563">
        <v>62.9</v>
      </c>
      <c r="L28" s="1563"/>
      <c r="M28" s="1565">
        <v>63.2</v>
      </c>
      <c r="N28" s="1565"/>
      <c r="O28" s="1253"/>
      <c r="P28" s="1180"/>
    </row>
    <row r="29" spans="1:19" s="854" customFormat="1" ht="14.25" customHeight="1" x14ac:dyDescent="0.2">
      <c r="A29" s="1223"/>
      <c r="B29" s="1583" t="s">
        <v>157</v>
      </c>
      <c r="C29" s="1583"/>
      <c r="D29" s="1583"/>
      <c r="E29" s="1584">
        <v>22.8</v>
      </c>
      <c r="F29" s="1584"/>
      <c r="G29" s="1584">
        <v>22.9</v>
      </c>
      <c r="H29" s="1584"/>
      <c r="I29" s="1584">
        <v>23.6</v>
      </c>
      <c r="J29" s="1584"/>
      <c r="K29" s="1584">
        <v>24.9</v>
      </c>
      <c r="L29" s="1584"/>
      <c r="M29" s="1582">
        <v>24.2</v>
      </c>
      <c r="N29" s="1582"/>
      <c r="O29" s="1265"/>
      <c r="P29" s="1223"/>
      <c r="Q29" s="1242"/>
      <c r="R29" s="1243"/>
    </row>
    <row r="30" spans="1:19" ht="12" customHeight="1" x14ac:dyDescent="0.2">
      <c r="A30" s="1180"/>
      <c r="B30" s="1256"/>
      <c r="C30" s="776"/>
      <c r="D30" s="1170" t="s">
        <v>72</v>
      </c>
      <c r="E30" s="1563">
        <v>24.3</v>
      </c>
      <c r="F30" s="1563"/>
      <c r="G30" s="1563">
        <v>23.7</v>
      </c>
      <c r="H30" s="1563"/>
      <c r="I30" s="1563">
        <v>25.5</v>
      </c>
      <c r="J30" s="1563"/>
      <c r="K30" s="1563">
        <v>27</v>
      </c>
      <c r="L30" s="1563"/>
      <c r="M30" s="1565">
        <v>25.8</v>
      </c>
      <c r="N30" s="1565"/>
      <c r="O30" s="1253"/>
      <c r="P30" s="1180"/>
    </row>
    <row r="31" spans="1:19" ht="12" customHeight="1" x14ac:dyDescent="0.2">
      <c r="A31" s="1180"/>
      <c r="B31" s="1256"/>
      <c r="C31" s="776"/>
      <c r="D31" s="1170" t="s">
        <v>71</v>
      </c>
      <c r="E31" s="1563">
        <v>21.3</v>
      </c>
      <c r="F31" s="1563"/>
      <c r="G31" s="1563">
        <v>22.1</v>
      </c>
      <c r="H31" s="1563"/>
      <c r="I31" s="1563">
        <v>21.7</v>
      </c>
      <c r="J31" s="1563"/>
      <c r="K31" s="1563">
        <v>22.7</v>
      </c>
      <c r="L31" s="1563"/>
      <c r="M31" s="1565">
        <v>22.5</v>
      </c>
      <c r="N31" s="1565"/>
      <c r="O31" s="1253"/>
      <c r="P31" s="1180"/>
    </row>
    <row r="32" spans="1:19" s="854" customFormat="1" ht="14.25" customHeight="1" x14ac:dyDescent="0.2">
      <c r="A32" s="1223"/>
      <c r="B32" s="1583" t="s">
        <v>173</v>
      </c>
      <c r="C32" s="1583"/>
      <c r="D32" s="1583"/>
      <c r="E32" s="1584">
        <v>50.4</v>
      </c>
      <c r="F32" s="1584"/>
      <c r="G32" s="1584">
        <v>50</v>
      </c>
      <c r="H32" s="1584"/>
      <c r="I32" s="1584">
        <v>52.2</v>
      </c>
      <c r="J32" s="1584"/>
      <c r="K32" s="1584">
        <v>53.2</v>
      </c>
      <c r="L32" s="1584"/>
      <c r="M32" s="1582">
        <v>52.9</v>
      </c>
      <c r="N32" s="1582"/>
      <c r="O32" s="1265"/>
      <c r="P32" s="1223"/>
      <c r="Q32" s="1242"/>
      <c r="R32" s="1243"/>
    </row>
    <row r="33" spans="1:18" ht="12" customHeight="1" x14ac:dyDescent="0.2">
      <c r="A33" s="1180"/>
      <c r="B33" s="1256"/>
      <c r="C33" s="776"/>
      <c r="D33" s="1170" t="s">
        <v>72</v>
      </c>
      <c r="E33" s="1563">
        <v>56.6</v>
      </c>
      <c r="F33" s="1563"/>
      <c r="G33" s="1563">
        <v>55.1</v>
      </c>
      <c r="H33" s="1563"/>
      <c r="I33" s="1563">
        <v>58.9</v>
      </c>
      <c r="J33" s="1563"/>
      <c r="K33" s="1563">
        <v>60.6</v>
      </c>
      <c r="L33" s="1563"/>
      <c r="M33" s="1565">
        <v>59.3</v>
      </c>
      <c r="N33" s="1565"/>
      <c r="O33" s="1253"/>
      <c r="P33" s="1180"/>
    </row>
    <row r="34" spans="1:18" ht="12" customHeight="1" x14ac:dyDescent="0.2">
      <c r="A34" s="1180"/>
      <c r="B34" s="1256"/>
      <c r="C34" s="776"/>
      <c r="D34" s="1170" t="s">
        <v>71</v>
      </c>
      <c r="E34" s="1563">
        <v>44.9</v>
      </c>
      <c r="F34" s="1563"/>
      <c r="G34" s="1563">
        <v>45.5</v>
      </c>
      <c r="H34" s="1563"/>
      <c r="I34" s="1563">
        <v>46.1</v>
      </c>
      <c r="J34" s="1563"/>
      <c r="K34" s="1563">
        <v>46.6</v>
      </c>
      <c r="L34" s="1563"/>
      <c r="M34" s="1565">
        <v>47.2</v>
      </c>
      <c r="N34" s="1565"/>
      <c r="O34" s="1253"/>
      <c r="P34" s="1180"/>
    </row>
    <row r="35" spans="1:18" ht="15.75" customHeight="1" x14ac:dyDescent="0.2">
      <c r="A35" s="1180"/>
      <c r="B35" s="1256"/>
      <c r="C35" s="1580" t="s">
        <v>174</v>
      </c>
      <c r="D35" s="1580"/>
      <c r="E35" s="1581">
        <v>0</v>
      </c>
      <c r="F35" s="1581"/>
      <c r="G35" s="1581">
        <v>0</v>
      </c>
      <c r="H35" s="1581"/>
      <c r="I35" s="1581">
        <v>0</v>
      </c>
      <c r="J35" s="1581"/>
      <c r="K35" s="1581">
        <v>0</v>
      </c>
      <c r="L35" s="1581"/>
      <c r="M35" s="1579">
        <v>0</v>
      </c>
      <c r="N35" s="1579"/>
      <c r="O35" s="1253"/>
      <c r="P35" s="1180"/>
    </row>
    <row r="36" spans="1:18" ht="12" customHeight="1" x14ac:dyDescent="0.2">
      <c r="A36" s="1180"/>
      <c r="B36" s="1256"/>
      <c r="C36" s="1576" t="s">
        <v>172</v>
      </c>
      <c r="D36" s="1576"/>
      <c r="E36" s="1577">
        <v>-6.2000000000000028</v>
      </c>
      <c r="F36" s="1577"/>
      <c r="G36" s="1577">
        <v>-5.0999999999999943</v>
      </c>
      <c r="H36" s="1577"/>
      <c r="I36" s="1577">
        <v>-6.0999999999999943</v>
      </c>
      <c r="J36" s="1577"/>
      <c r="K36" s="1577">
        <v>-6.3999999999999986</v>
      </c>
      <c r="L36" s="1577"/>
      <c r="M36" s="1578">
        <v>-5.5999999999999943</v>
      </c>
      <c r="N36" s="1578"/>
      <c r="O36" s="1253"/>
      <c r="P36" s="1180"/>
    </row>
    <row r="37" spans="1:18" ht="12" customHeight="1" x14ac:dyDescent="0.2">
      <c r="A37" s="1180"/>
      <c r="B37" s="1256"/>
      <c r="C37" s="1576" t="s">
        <v>157</v>
      </c>
      <c r="D37" s="1576"/>
      <c r="E37" s="1577">
        <v>-3</v>
      </c>
      <c r="F37" s="1577"/>
      <c r="G37" s="1577">
        <v>-1.5999999999999979</v>
      </c>
      <c r="H37" s="1577"/>
      <c r="I37" s="1577">
        <v>-3.8000000000000007</v>
      </c>
      <c r="J37" s="1577"/>
      <c r="K37" s="1577">
        <v>-4.3000000000000007</v>
      </c>
      <c r="L37" s="1577"/>
      <c r="M37" s="1578">
        <v>-3.3000000000000007</v>
      </c>
      <c r="N37" s="1578"/>
      <c r="O37" s="1253"/>
      <c r="P37" s="1180"/>
    </row>
    <row r="38" spans="1:18" ht="12" customHeight="1" x14ac:dyDescent="0.2">
      <c r="A38" s="1180"/>
      <c r="B38" s="1256"/>
      <c r="C38" s="1576" t="s">
        <v>173</v>
      </c>
      <c r="D38" s="1576"/>
      <c r="E38" s="1577">
        <v>-11.700000000000003</v>
      </c>
      <c r="F38" s="1577"/>
      <c r="G38" s="1577">
        <v>-9.6000000000000014</v>
      </c>
      <c r="H38" s="1577"/>
      <c r="I38" s="1577">
        <v>-12.799999999999997</v>
      </c>
      <c r="J38" s="1577"/>
      <c r="K38" s="1577">
        <v>-14</v>
      </c>
      <c r="L38" s="1577"/>
      <c r="M38" s="1578">
        <v>-12.099999999999994</v>
      </c>
      <c r="N38" s="1578"/>
      <c r="O38" s="1253"/>
      <c r="P38" s="1180"/>
    </row>
    <row r="39" spans="1:18" ht="9.75" customHeight="1" thickBot="1" x14ac:dyDescent="0.25">
      <c r="A39" s="1180"/>
      <c r="B39" s="1256"/>
      <c r="C39" s="1170"/>
      <c r="D39" s="1170"/>
      <c r="E39" s="1266"/>
      <c r="F39" s="1266"/>
      <c r="G39" s="1266"/>
      <c r="H39" s="1266"/>
      <c r="I39" s="1266"/>
      <c r="J39" s="1266"/>
      <c r="K39" s="1266"/>
      <c r="L39" s="1266"/>
      <c r="M39" s="1267"/>
      <c r="N39" s="1267"/>
      <c r="O39" s="1253"/>
      <c r="P39" s="1180"/>
    </row>
    <row r="40" spans="1:18" s="1192" customFormat="1" ht="13.5" customHeight="1" thickBot="1" x14ac:dyDescent="0.25">
      <c r="A40" s="1186"/>
      <c r="B40" s="1249"/>
      <c r="C40" s="1188" t="s">
        <v>521</v>
      </c>
      <c r="D40" s="1189"/>
      <c r="E40" s="1189"/>
      <c r="F40" s="1189"/>
      <c r="G40" s="1189"/>
      <c r="H40" s="1189"/>
      <c r="I40" s="1189"/>
      <c r="J40" s="1189"/>
      <c r="K40" s="1189"/>
      <c r="L40" s="1189"/>
      <c r="M40" s="1189"/>
      <c r="N40" s="1190"/>
      <c r="O40" s="1253"/>
      <c r="P40" s="1180"/>
      <c r="Q40" s="1268"/>
      <c r="R40" s="1251"/>
    </row>
    <row r="41" spans="1:18" ht="3.75" customHeight="1" x14ac:dyDescent="0.2">
      <c r="A41" s="1180"/>
      <c r="B41" s="1174"/>
      <c r="C41" s="1560" t="s">
        <v>160</v>
      </c>
      <c r="D41" s="1561"/>
      <c r="E41" s="1177"/>
      <c r="F41" s="1250"/>
      <c r="G41" s="1250"/>
      <c r="H41" s="1250"/>
      <c r="I41" s="1250"/>
      <c r="J41" s="1250"/>
      <c r="K41" s="1184"/>
      <c r="L41" s="1250"/>
      <c r="M41" s="1250"/>
      <c r="N41" s="1250"/>
      <c r="O41" s="1253"/>
      <c r="P41" s="1180"/>
    </row>
    <row r="42" spans="1:18" s="1262" customFormat="1" ht="12.75" customHeight="1" x14ac:dyDescent="0.2">
      <c r="A42" s="1259"/>
      <c r="B42" s="1206"/>
      <c r="C42" s="1561"/>
      <c r="D42" s="1561"/>
      <c r="E42" s="1195" t="s">
        <v>483</v>
      </c>
      <c r="F42" s="1196" t="s">
        <v>34</v>
      </c>
      <c r="G42" s="1195" t="s">
        <v>34</v>
      </c>
      <c r="H42" s="1196" t="s">
        <v>34</v>
      </c>
      <c r="I42" s="1197"/>
      <c r="J42" s="1196" t="s">
        <v>484</v>
      </c>
      <c r="K42" s="1198" t="s">
        <v>34</v>
      </c>
      <c r="L42" s="1199" t="s">
        <v>34</v>
      </c>
      <c r="M42" s="1199" t="s">
        <v>34</v>
      </c>
      <c r="N42" s="1200"/>
      <c r="O42" s="1261"/>
      <c r="P42" s="1259"/>
      <c r="Q42" s="1269"/>
      <c r="R42" s="1269"/>
    </row>
    <row r="43" spans="1:18" ht="12.75" customHeight="1" x14ac:dyDescent="0.2">
      <c r="A43" s="1180"/>
      <c r="B43" s="1174"/>
      <c r="C43" s="1201"/>
      <c r="D43" s="1201"/>
      <c r="E43" s="1562" t="str">
        <f>+E7</f>
        <v>4.º trimestre</v>
      </c>
      <c r="F43" s="1562"/>
      <c r="G43" s="1562" t="str">
        <f>+G7</f>
        <v>1.º trimestre</v>
      </c>
      <c r="H43" s="1562"/>
      <c r="I43" s="1562" t="str">
        <f>+I7</f>
        <v>2.º trimestre</v>
      </c>
      <c r="J43" s="1562"/>
      <c r="K43" s="1562" t="str">
        <f>+K7</f>
        <v>3.º trimestre</v>
      </c>
      <c r="L43" s="1562"/>
      <c r="M43" s="1562" t="str">
        <f>+M7</f>
        <v>4.º trimestre</v>
      </c>
      <c r="N43" s="1562"/>
      <c r="O43" s="1253"/>
      <c r="P43" s="1180"/>
      <c r="Q43" s="1270"/>
    </row>
    <row r="44" spans="1:18" ht="12.75" customHeight="1" x14ac:dyDescent="0.2">
      <c r="A44" s="1180"/>
      <c r="B44" s="1174"/>
      <c r="C44" s="1201"/>
      <c r="D44" s="1201"/>
      <c r="E44" s="785" t="s">
        <v>161</v>
      </c>
      <c r="F44" s="785" t="s">
        <v>106</v>
      </c>
      <c r="G44" s="785" t="s">
        <v>161</v>
      </c>
      <c r="H44" s="785" t="s">
        <v>106</v>
      </c>
      <c r="I44" s="786" t="s">
        <v>161</v>
      </c>
      <c r="J44" s="786" t="s">
        <v>106</v>
      </c>
      <c r="K44" s="786" t="s">
        <v>161</v>
      </c>
      <c r="L44" s="786" t="s">
        <v>106</v>
      </c>
      <c r="M44" s="786" t="s">
        <v>161</v>
      </c>
      <c r="N44" s="786" t="s">
        <v>106</v>
      </c>
      <c r="O44" s="1253"/>
      <c r="P44" s="1180"/>
      <c r="Q44" s="1271"/>
      <c r="R44" s="1271"/>
    </row>
    <row r="45" spans="1:18" s="1205" customFormat="1" ht="15" customHeight="1" x14ac:dyDescent="0.2">
      <c r="A45" s="1202"/>
      <c r="B45" s="1272"/>
      <c r="C45" s="1558" t="s">
        <v>522</v>
      </c>
      <c r="D45" s="1558"/>
      <c r="E45" s="1273">
        <v>3734.9</v>
      </c>
      <c r="F45" s="1273">
        <f>+E45/E$45*100</f>
        <v>100</v>
      </c>
      <c r="G45" s="1274">
        <v>3712.9</v>
      </c>
      <c r="H45" s="1274">
        <f>+G45/G$45*100</f>
        <v>100</v>
      </c>
      <c r="I45" s="1274">
        <v>3775.8</v>
      </c>
      <c r="J45" s="1274">
        <f>+I45/I$45*100</f>
        <v>100</v>
      </c>
      <c r="K45" s="1274">
        <v>3822.7</v>
      </c>
      <c r="L45" s="1274">
        <f>+K45/K$45*100</f>
        <v>100</v>
      </c>
      <c r="M45" s="1274">
        <v>3835.5</v>
      </c>
      <c r="N45" s="1274">
        <f>+M45/M$45*100</f>
        <v>100</v>
      </c>
      <c r="O45" s="1255"/>
      <c r="P45" s="1180"/>
      <c r="Q45" s="1275"/>
      <c r="R45" s="1276"/>
    </row>
    <row r="46" spans="1:18" s="1205" customFormat="1" ht="11.25" customHeight="1" x14ac:dyDescent="0.2">
      <c r="A46" s="1202"/>
      <c r="B46" s="1272"/>
      <c r="C46" s="1220"/>
      <c r="D46" s="773" t="s">
        <v>72</v>
      </c>
      <c r="E46" s="1277">
        <v>1827</v>
      </c>
      <c r="F46" s="1277">
        <f>+E46/E$45*100</f>
        <v>48.916972341963636</v>
      </c>
      <c r="G46" s="1278">
        <v>1799.7</v>
      </c>
      <c r="H46" s="1278">
        <f>+G46/G$45*100</f>
        <v>48.471545153384149</v>
      </c>
      <c r="I46" s="1278">
        <v>1841.9</v>
      </c>
      <c r="J46" s="1278">
        <f>+I46/I$45*100</f>
        <v>48.7817151332168</v>
      </c>
      <c r="K46" s="1278">
        <v>1866.6</v>
      </c>
      <c r="L46" s="1278">
        <f>+K46/K$45*100</f>
        <v>48.829361446098304</v>
      </c>
      <c r="M46" s="1278">
        <v>1866.8</v>
      </c>
      <c r="N46" s="1278">
        <f>+M46/M$45*100</f>
        <v>48.671620388476079</v>
      </c>
      <c r="O46" s="1255"/>
      <c r="P46" s="1180"/>
      <c r="Q46" s="1275"/>
      <c r="R46" s="1279"/>
    </row>
    <row r="47" spans="1:18" s="1262" customFormat="1" ht="11.25" customHeight="1" x14ac:dyDescent="0.2">
      <c r="A47" s="1259"/>
      <c r="B47" s="1206"/>
      <c r="C47" s="777"/>
      <c r="D47" s="773" t="s">
        <v>71</v>
      </c>
      <c r="E47" s="1277">
        <v>1907.9</v>
      </c>
      <c r="F47" s="1277">
        <f>+E47/E$45*100</f>
        <v>51.083027658036364</v>
      </c>
      <c r="G47" s="1278">
        <v>1913.3</v>
      </c>
      <c r="H47" s="1278">
        <f>+G47/G$45*100</f>
        <v>51.531148159120896</v>
      </c>
      <c r="I47" s="1278">
        <v>1933.9</v>
      </c>
      <c r="J47" s="1278">
        <f>+I47/I$45*100</f>
        <v>51.2182848667832</v>
      </c>
      <c r="K47" s="1278">
        <v>1956.2</v>
      </c>
      <c r="L47" s="1278">
        <f>+K47/K$45*100</f>
        <v>51.173254505977454</v>
      </c>
      <c r="M47" s="1278">
        <v>1968.7</v>
      </c>
      <c r="N47" s="1278">
        <f>+M47/M$45*100</f>
        <v>51.328379611523921</v>
      </c>
      <c r="O47" s="1261"/>
      <c r="P47" s="1180"/>
      <c r="Q47" s="1275"/>
      <c r="R47" s="1280"/>
    </row>
    <row r="48" spans="1:18" s="1262" customFormat="1" ht="13.5" customHeight="1" x14ac:dyDescent="0.2">
      <c r="A48" s="1259"/>
      <c r="B48" s="1281"/>
      <c r="C48" s="779" t="s">
        <v>515</v>
      </c>
      <c r="D48" s="776"/>
      <c r="E48" s="1277">
        <v>34.700000000000003</v>
      </c>
      <c r="F48" s="1277">
        <f>+E48/E$45*100</f>
        <v>0.92907440627593774</v>
      </c>
      <c r="G48" s="1278">
        <v>33.4</v>
      </c>
      <c r="H48" s="1278">
        <f>+G48/G$45*100</f>
        <v>0.89956637668668693</v>
      </c>
      <c r="I48" s="1278">
        <v>34.1</v>
      </c>
      <c r="J48" s="1278">
        <f>+I48/I$45*100</f>
        <v>0.90311986863710991</v>
      </c>
      <c r="K48" s="1278">
        <v>36.700000000000003</v>
      </c>
      <c r="L48" s="1278">
        <f>+K48/K$45*100</f>
        <v>0.96005441180317586</v>
      </c>
      <c r="M48" s="1278">
        <v>37.5</v>
      </c>
      <c r="N48" s="1278">
        <f>+M48/M$45*100</f>
        <v>0.97770825185764576</v>
      </c>
      <c r="O48" s="1261"/>
      <c r="P48" s="1180"/>
      <c r="Q48" s="1275"/>
      <c r="R48" s="1282"/>
    </row>
    <row r="49" spans="1:19" s="1262" customFormat="1" ht="11.25" customHeight="1" x14ac:dyDescent="0.2">
      <c r="A49" s="1259"/>
      <c r="B49" s="1281"/>
      <c r="C49" s="779"/>
      <c r="D49" s="1170" t="s">
        <v>72</v>
      </c>
      <c r="E49" s="1283">
        <v>22.1</v>
      </c>
      <c r="F49" s="1283">
        <f>+E49/E48*100</f>
        <v>63.68876080691642</v>
      </c>
      <c r="G49" s="1284">
        <v>19.8</v>
      </c>
      <c r="H49" s="1284">
        <f>+G49/G48*100</f>
        <v>59.281437125748504</v>
      </c>
      <c r="I49" s="1284">
        <v>21.3</v>
      </c>
      <c r="J49" s="1284">
        <f>+I49/I48*100</f>
        <v>62.463343108504397</v>
      </c>
      <c r="K49" s="1284">
        <v>20.8</v>
      </c>
      <c r="L49" s="1284">
        <f>+K49/K48*100</f>
        <v>56.675749318801081</v>
      </c>
      <c r="M49" s="1284">
        <v>19.5</v>
      </c>
      <c r="N49" s="1284">
        <f>+M49/M48*100</f>
        <v>52</v>
      </c>
      <c r="O49" s="1261"/>
      <c r="P49" s="1180"/>
      <c r="Q49" s="1275"/>
      <c r="R49" s="1282"/>
    </row>
    <row r="50" spans="1:19" s="1262" customFormat="1" ht="11.25" customHeight="1" x14ac:dyDescent="0.2">
      <c r="A50" s="1259"/>
      <c r="B50" s="1206"/>
      <c r="C50" s="779"/>
      <c r="D50" s="1170" t="s">
        <v>71</v>
      </c>
      <c r="E50" s="1283">
        <v>12.6</v>
      </c>
      <c r="F50" s="1283">
        <f>+E50/E48*100</f>
        <v>36.311239193083573</v>
      </c>
      <c r="G50" s="1284">
        <v>13.6</v>
      </c>
      <c r="H50" s="1284">
        <f>+G50/G48*100</f>
        <v>40.718562874251496</v>
      </c>
      <c r="I50" s="1284">
        <v>12.8</v>
      </c>
      <c r="J50" s="1284">
        <f>+I50/I48*100</f>
        <v>37.536656891495603</v>
      </c>
      <c r="K50" s="1284">
        <v>15.9</v>
      </c>
      <c r="L50" s="1284">
        <f>+K50/K48*100</f>
        <v>43.324250681198905</v>
      </c>
      <c r="M50" s="1284">
        <v>18</v>
      </c>
      <c r="N50" s="1284">
        <f>+M50/M48*100</f>
        <v>48</v>
      </c>
      <c r="O50" s="1261"/>
      <c r="P50" s="1180"/>
      <c r="Q50" s="1275"/>
      <c r="R50" s="1282"/>
    </row>
    <row r="51" spans="1:19" s="1262" customFormat="1" ht="13.5" customHeight="1" x14ac:dyDescent="0.2">
      <c r="A51" s="1259"/>
      <c r="B51" s="1206"/>
      <c r="C51" s="779" t="s">
        <v>516</v>
      </c>
      <c r="D51" s="776"/>
      <c r="E51" s="1277">
        <v>405</v>
      </c>
      <c r="F51" s="1277">
        <f>+E51/E$45*100</f>
        <v>10.843663819647112</v>
      </c>
      <c r="G51" s="1278">
        <v>400.3</v>
      </c>
      <c r="H51" s="1278">
        <f>+G51/G$45*100</f>
        <v>10.781329957714995</v>
      </c>
      <c r="I51" s="1278">
        <v>397.9</v>
      </c>
      <c r="J51" s="1278">
        <f>+I51/I$45*100</f>
        <v>10.538164097674665</v>
      </c>
      <c r="K51" s="1278">
        <v>407.3</v>
      </c>
      <c r="L51" s="1278">
        <f>+K51/K$45*100</f>
        <v>10.654772804562221</v>
      </c>
      <c r="M51" s="1278">
        <v>391.9</v>
      </c>
      <c r="N51" s="1278">
        <f>+M51/M$45*100</f>
        <v>10.217703037413635</v>
      </c>
      <c r="O51" s="1261"/>
      <c r="P51" s="1180"/>
      <c r="Q51" s="1269"/>
      <c r="R51" s="1243"/>
    </row>
    <row r="52" spans="1:19" s="1262" customFormat="1" ht="11.25" customHeight="1" x14ac:dyDescent="0.2">
      <c r="A52" s="1259"/>
      <c r="B52" s="1206"/>
      <c r="C52" s="779"/>
      <c r="D52" s="1170" t="s">
        <v>72</v>
      </c>
      <c r="E52" s="1283">
        <v>210.4</v>
      </c>
      <c r="F52" s="1283">
        <f>+E52/E51*100</f>
        <v>51.950617283950621</v>
      </c>
      <c r="G52" s="1284">
        <v>209.2</v>
      </c>
      <c r="H52" s="1284">
        <f>+G52/G51*100</f>
        <v>52.260804396702468</v>
      </c>
      <c r="I52" s="1284">
        <v>204.9</v>
      </c>
      <c r="J52" s="1284">
        <f>+I52/I51*100</f>
        <v>51.495350590600651</v>
      </c>
      <c r="K52" s="1284">
        <v>218.2</v>
      </c>
      <c r="L52" s="1284">
        <f>+K52/K51*100</f>
        <v>53.572305425975927</v>
      </c>
      <c r="M52" s="1284">
        <v>203.8</v>
      </c>
      <c r="N52" s="1284">
        <f>+M52/M51*100</f>
        <v>52.003062005613685</v>
      </c>
      <c r="O52" s="1261"/>
      <c r="P52" s="1180"/>
      <c r="Q52" s="1285"/>
      <c r="R52" s="1243"/>
    </row>
    <row r="53" spans="1:19" s="1262" customFormat="1" ht="11.25" customHeight="1" x14ac:dyDescent="0.2">
      <c r="A53" s="1259"/>
      <c r="B53" s="1206"/>
      <c r="C53" s="779"/>
      <c r="D53" s="1170" t="s">
        <v>71</v>
      </c>
      <c r="E53" s="1283">
        <v>194.7</v>
      </c>
      <c r="F53" s="1283">
        <f>+E53/E51*100</f>
        <v>48.074074074074069</v>
      </c>
      <c r="G53" s="1284">
        <v>191</v>
      </c>
      <c r="H53" s="1284">
        <f>+G53/G51*100</f>
        <v>47.714214339245565</v>
      </c>
      <c r="I53" s="1284">
        <v>193</v>
      </c>
      <c r="J53" s="1284">
        <f>+I53/I51*100</f>
        <v>48.504649409399349</v>
      </c>
      <c r="K53" s="1284">
        <v>189</v>
      </c>
      <c r="L53" s="1284">
        <f>+K53/K51*100</f>
        <v>46.403142646697766</v>
      </c>
      <c r="M53" s="1284">
        <v>188.1</v>
      </c>
      <c r="N53" s="1284">
        <f>+M53/M51*100</f>
        <v>47.996937994386322</v>
      </c>
      <c r="O53" s="1261"/>
      <c r="P53" s="1180"/>
      <c r="Q53" s="1269"/>
      <c r="R53" s="1243"/>
    </row>
    <row r="54" spans="1:19" s="1262" customFormat="1" ht="13.5" customHeight="1" x14ac:dyDescent="0.2">
      <c r="A54" s="1259"/>
      <c r="B54" s="1206"/>
      <c r="C54" s="779" t="s">
        <v>517</v>
      </c>
      <c r="D54" s="776"/>
      <c r="E54" s="1277">
        <v>467.1</v>
      </c>
      <c r="F54" s="1277">
        <f>+E54/E$45*100</f>
        <v>12.50635893865967</v>
      </c>
      <c r="G54" s="1278">
        <v>445.9</v>
      </c>
      <c r="H54" s="1278">
        <f>+G54/G$45*100</f>
        <v>12.009480460017775</v>
      </c>
      <c r="I54" s="1278">
        <v>463</v>
      </c>
      <c r="J54" s="1278">
        <f>+I54/I$45*100</f>
        <v>12.262302028709147</v>
      </c>
      <c r="K54" s="1278">
        <v>448.7</v>
      </c>
      <c r="L54" s="1278">
        <f>+K54/K$45*100</f>
        <v>11.73777696392602</v>
      </c>
      <c r="M54" s="1278">
        <v>459.4</v>
      </c>
      <c r="N54" s="1278">
        <f>+M54/M$45*100</f>
        <v>11.977577890757397</v>
      </c>
      <c r="O54" s="1261"/>
      <c r="P54" s="1180"/>
      <c r="Q54" s="1286"/>
      <c r="R54" s="1269"/>
    </row>
    <row r="55" spans="1:19" s="1262" customFormat="1" ht="11.25" customHeight="1" x14ac:dyDescent="0.2">
      <c r="A55" s="1259"/>
      <c r="B55" s="1206"/>
      <c r="C55" s="779"/>
      <c r="D55" s="1170" t="s">
        <v>72</v>
      </c>
      <c r="E55" s="1283">
        <v>269.60000000000002</v>
      </c>
      <c r="F55" s="1283">
        <f>+E55/E54*100</f>
        <v>57.717833440376801</v>
      </c>
      <c r="G55" s="1284">
        <v>250.5</v>
      </c>
      <c r="H55" s="1284">
        <f>+G55/G54*100</f>
        <v>56.178515362188833</v>
      </c>
      <c r="I55" s="1284">
        <v>262.7</v>
      </c>
      <c r="J55" s="1284">
        <f>+I55/I54*100</f>
        <v>56.738660907127425</v>
      </c>
      <c r="K55" s="1284">
        <v>254.9</v>
      </c>
      <c r="L55" s="1284">
        <f>+K55/K54*100</f>
        <v>56.808558056607986</v>
      </c>
      <c r="M55" s="1284">
        <v>261</v>
      </c>
      <c r="N55" s="1284">
        <f>+M55/M54*100</f>
        <v>56.813234653896394</v>
      </c>
      <c r="O55" s="1261"/>
      <c r="P55" s="1259"/>
      <c r="Q55" s="1287"/>
      <c r="R55" s="1269"/>
    </row>
    <row r="56" spans="1:19" s="1262" customFormat="1" ht="11.25" customHeight="1" x14ac:dyDescent="0.2">
      <c r="A56" s="1259"/>
      <c r="B56" s="1206"/>
      <c r="C56" s="779"/>
      <c r="D56" s="1170" t="s">
        <v>71</v>
      </c>
      <c r="E56" s="1283">
        <v>197.5</v>
      </c>
      <c r="F56" s="1283">
        <f>+E56/E54*100</f>
        <v>42.282166559623207</v>
      </c>
      <c r="G56" s="1284">
        <v>195.4</v>
      </c>
      <c r="H56" s="1284">
        <f>+G56/G54*100</f>
        <v>43.821484637811167</v>
      </c>
      <c r="I56" s="1284">
        <v>200.3</v>
      </c>
      <c r="J56" s="1284">
        <f>+I56/I54*100</f>
        <v>43.261339092872575</v>
      </c>
      <c r="K56" s="1284">
        <v>193.7</v>
      </c>
      <c r="L56" s="1284">
        <f>+K56/K54*100</f>
        <v>43.169155337642074</v>
      </c>
      <c r="M56" s="1284">
        <v>198.4</v>
      </c>
      <c r="N56" s="1284">
        <f>+M56/M54*100</f>
        <v>43.18676534610362</v>
      </c>
      <c r="O56" s="1261"/>
      <c r="P56" s="1259"/>
      <c r="Q56" s="1287"/>
      <c r="R56" s="1269"/>
    </row>
    <row r="57" spans="1:19" s="1262" customFormat="1" ht="13.5" customHeight="1" x14ac:dyDescent="0.2">
      <c r="A57" s="1259"/>
      <c r="B57" s="1206"/>
      <c r="C57" s="779" t="s">
        <v>518</v>
      </c>
      <c r="D57" s="776"/>
      <c r="E57" s="1277">
        <v>785.6</v>
      </c>
      <c r="F57" s="1277">
        <f>+E57/E$45*100</f>
        <v>21.034030362258697</v>
      </c>
      <c r="G57" s="1278">
        <v>776.2</v>
      </c>
      <c r="H57" s="1278">
        <f>+G57/G$45*100</f>
        <v>20.905491664197797</v>
      </c>
      <c r="I57" s="1278">
        <v>793.4</v>
      </c>
      <c r="J57" s="1278">
        <f>+I57/I$45*100</f>
        <v>21.012765506647597</v>
      </c>
      <c r="K57" s="1278">
        <v>800.6</v>
      </c>
      <c r="L57" s="1278">
        <f>+K57/K$45*100</f>
        <v>20.943312318518327</v>
      </c>
      <c r="M57" s="1278">
        <v>791.6</v>
      </c>
      <c r="N57" s="1278">
        <f>+M57/M$45*100</f>
        <v>20.638769391213664</v>
      </c>
      <c r="O57" s="1261"/>
      <c r="P57" s="1259"/>
      <c r="Q57" s="1287"/>
      <c r="R57" s="1269"/>
    </row>
    <row r="58" spans="1:19" s="1262" customFormat="1" ht="11.25" customHeight="1" x14ac:dyDescent="0.2">
      <c r="A58" s="1259"/>
      <c r="B58" s="1206"/>
      <c r="C58" s="779"/>
      <c r="D58" s="1170" t="s">
        <v>72</v>
      </c>
      <c r="E58" s="1283">
        <v>432</v>
      </c>
      <c r="F58" s="1283">
        <f>+E58/E57*100</f>
        <v>54.989816700610994</v>
      </c>
      <c r="G58" s="1284">
        <v>417.5</v>
      </c>
      <c r="H58" s="1284">
        <f>+G58/G57*100</f>
        <v>53.787683586704446</v>
      </c>
      <c r="I58" s="1284">
        <v>424.9</v>
      </c>
      <c r="J58" s="1284">
        <f>+I58/I57*100</f>
        <v>53.55432316612049</v>
      </c>
      <c r="K58" s="1284">
        <v>436</v>
      </c>
      <c r="L58" s="1284">
        <f>+K58/K57*100</f>
        <v>54.459155633275046</v>
      </c>
      <c r="M58" s="1284">
        <v>436.2</v>
      </c>
      <c r="N58" s="1284">
        <f>+M58/M57*100</f>
        <v>55.103587670540676</v>
      </c>
      <c r="O58" s="1261"/>
      <c r="P58" s="1259"/>
      <c r="Q58" s="1282"/>
      <c r="R58" s="1269"/>
    </row>
    <row r="59" spans="1:19" s="1262" customFormat="1" ht="11.25" customHeight="1" x14ac:dyDescent="0.2">
      <c r="A59" s="1259"/>
      <c r="B59" s="1206"/>
      <c r="C59" s="779"/>
      <c r="D59" s="1170" t="s">
        <v>71</v>
      </c>
      <c r="E59" s="1283">
        <v>353.6</v>
      </c>
      <c r="F59" s="1283">
        <f>+E59/E57*100</f>
        <v>45.010183299389006</v>
      </c>
      <c r="G59" s="1284">
        <v>358.7</v>
      </c>
      <c r="H59" s="1284">
        <f>+G59/G57*100</f>
        <v>46.21231641329554</v>
      </c>
      <c r="I59" s="1284">
        <v>368.5</v>
      </c>
      <c r="J59" s="1284">
        <f>+I59/I57*100</f>
        <v>46.44567683387951</v>
      </c>
      <c r="K59" s="1284">
        <v>364.6</v>
      </c>
      <c r="L59" s="1284">
        <f>+K59/K57*100</f>
        <v>45.540844366724961</v>
      </c>
      <c r="M59" s="1284">
        <v>355.3</v>
      </c>
      <c r="N59" s="1284">
        <f>+M59/M57*100</f>
        <v>44.883779686710461</v>
      </c>
      <c r="O59" s="1261"/>
      <c r="P59" s="1259"/>
      <c r="Q59" s="1288"/>
      <c r="R59" s="1269"/>
    </row>
    <row r="60" spans="1:19" s="1262" customFormat="1" ht="13.5" customHeight="1" x14ac:dyDescent="0.2">
      <c r="A60" s="1259"/>
      <c r="B60" s="1206"/>
      <c r="C60" s="779" t="s">
        <v>523</v>
      </c>
      <c r="D60" s="776"/>
      <c r="E60" s="1277">
        <v>1026</v>
      </c>
      <c r="F60" s="1277">
        <f>+E60/E$45*100</f>
        <v>27.470615009772686</v>
      </c>
      <c r="G60" s="1278">
        <v>1040.7</v>
      </c>
      <c r="H60" s="1278">
        <f>+G60/G$45*100</f>
        <v>28.029303240054944</v>
      </c>
      <c r="I60" s="1278">
        <v>1051.7</v>
      </c>
      <c r="J60" s="1278">
        <f>+I60/I$45*100</f>
        <v>27.853699878171511</v>
      </c>
      <c r="K60" s="1278">
        <v>1072.8</v>
      </c>
      <c r="L60" s="1278">
        <f>+K60/K$45*100</f>
        <v>28.063933868731528</v>
      </c>
      <c r="M60" s="1278">
        <v>1069.8</v>
      </c>
      <c r="N60" s="1278">
        <f>+M60/M$45*100</f>
        <v>27.892061008994919</v>
      </c>
      <c r="O60" s="1261"/>
      <c r="P60" s="1259"/>
      <c r="Q60" s="1288"/>
      <c r="R60" s="1269"/>
    </row>
    <row r="61" spans="1:19" s="1262" customFormat="1" ht="11.25" customHeight="1" x14ac:dyDescent="0.2">
      <c r="A61" s="1259"/>
      <c r="B61" s="1206"/>
      <c r="C61" s="773"/>
      <c r="D61" s="1170" t="s">
        <v>72</v>
      </c>
      <c r="E61" s="1283">
        <v>504.8</v>
      </c>
      <c r="F61" s="1283">
        <f>+E61/E60*100</f>
        <v>49.200779727095515</v>
      </c>
      <c r="G61" s="1284">
        <v>515</v>
      </c>
      <c r="H61" s="1284">
        <f>+G61/G60*100</f>
        <v>49.485922936485053</v>
      </c>
      <c r="I61" s="1284">
        <v>537.9</v>
      </c>
      <c r="J61" s="1284">
        <f>+I61/I60*100</f>
        <v>51.145764001141004</v>
      </c>
      <c r="K61" s="1284">
        <v>534.70000000000005</v>
      </c>
      <c r="L61" s="1284">
        <f>+K61/K60*100</f>
        <v>49.841536167039528</v>
      </c>
      <c r="M61" s="1284">
        <v>532.1</v>
      </c>
      <c r="N61" s="1284">
        <f>+M61/M60*100</f>
        <v>49.738268835296324</v>
      </c>
      <c r="O61" s="1261"/>
      <c r="P61" s="1259"/>
      <c r="Q61" s="1288"/>
      <c r="R61" s="1269"/>
    </row>
    <row r="62" spans="1:19" s="1262" customFormat="1" ht="11.25" customHeight="1" x14ac:dyDescent="0.2">
      <c r="A62" s="1259"/>
      <c r="B62" s="1206"/>
      <c r="C62" s="776"/>
      <c r="D62" s="1289" t="s">
        <v>71</v>
      </c>
      <c r="E62" s="1283">
        <v>521.20000000000005</v>
      </c>
      <c r="F62" s="1283">
        <f>+E62/E60*100</f>
        <v>50.799220272904492</v>
      </c>
      <c r="G62" s="1284">
        <v>525.6</v>
      </c>
      <c r="H62" s="1284">
        <f>+G62/G60*100</f>
        <v>50.504468146439898</v>
      </c>
      <c r="I62" s="1284">
        <v>513.79999999999995</v>
      </c>
      <c r="J62" s="1284">
        <f>+I62/I60*100</f>
        <v>48.854235998858982</v>
      </c>
      <c r="K62" s="1284">
        <v>538</v>
      </c>
      <c r="L62" s="1284">
        <f>+K62/K60*100</f>
        <v>50.14914243102163</v>
      </c>
      <c r="M62" s="1284">
        <v>537.70000000000005</v>
      </c>
      <c r="N62" s="1284">
        <f>+M62/M60*100</f>
        <v>50.26173116470369</v>
      </c>
      <c r="O62" s="1261"/>
      <c r="P62" s="1259"/>
      <c r="Q62" s="1288"/>
      <c r="R62" s="1269"/>
    </row>
    <row r="63" spans="1:19" s="1262" customFormat="1" ht="13.5" customHeight="1" x14ac:dyDescent="0.2">
      <c r="A63" s="1259"/>
      <c r="B63" s="1206"/>
      <c r="C63" s="779" t="s">
        <v>524</v>
      </c>
      <c r="D63" s="779"/>
      <c r="E63" s="1277">
        <v>1016.5</v>
      </c>
      <c r="F63" s="1277">
        <f>+E63/E$45*100</f>
        <v>27.216257463385901</v>
      </c>
      <c r="G63" s="1278">
        <v>1016.6</v>
      </c>
      <c r="H63" s="1278">
        <f>+G63/G$45*100</f>
        <v>27.380214926337903</v>
      </c>
      <c r="I63" s="1278">
        <v>1035.7</v>
      </c>
      <c r="J63" s="1278">
        <f>+I63/I$45*100</f>
        <v>27.429948620159966</v>
      </c>
      <c r="K63" s="1278">
        <v>1056.8</v>
      </c>
      <c r="L63" s="1278">
        <f>+K63/K$45*100</f>
        <v>27.645381536610248</v>
      </c>
      <c r="M63" s="1278">
        <v>1085.3</v>
      </c>
      <c r="N63" s="1278">
        <f>+M63/M$45*100</f>
        <v>28.296180419762742</v>
      </c>
      <c r="O63" s="1261"/>
      <c r="P63" s="1259"/>
      <c r="Q63" s="1242"/>
      <c r="R63" s="1351"/>
      <c r="S63" s="1352"/>
    </row>
    <row r="64" spans="1:19" s="1262" customFormat="1" ht="11.25" customHeight="1" x14ac:dyDescent="0.2">
      <c r="A64" s="1259"/>
      <c r="B64" s="1206"/>
      <c r="C64" s="773"/>
      <c r="D64" s="1170" t="s">
        <v>72</v>
      </c>
      <c r="E64" s="1283">
        <v>388.2</v>
      </c>
      <c r="F64" s="1283">
        <f>+E64/E63*100</f>
        <v>38.189867191342842</v>
      </c>
      <c r="G64" s="1284">
        <v>387.7</v>
      </c>
      <c r="H64" s="1284">
        <f>+G64/G63*100</f>
        <v>38.13692701160732</v>
      </c>
      <c r="I64" s="1284">
        <v>390.2</v>
      </c>
      <c r="J64" s="1284">
        <f>+I64/I63*100</f>
        <v>37.675002413826398</v>
      </c>
      <c r="K64" s="1284">
        <v>401.9</v>
      </c>
      <c r="L64" s="1284">
        <f>+K64/K63*100</f>
        <v>38.029901589704771</v>
      </c>
      <c r="M64" s="1284">
        <v>414.1</v>
      </c>
      <c r="N64" s="1284">
        <f>+M64/M63*100</f>
        <v>38.155348751497286</v>
      </c>
      <c r="O64" s="1261"/>
      <c r="P64" s="1259"/>
      <c r="Q64" s="1242"/>
      <c r="R64" s="1269"/>
    </row>
    <row r="65" spans="1:18" s="1262" customFormat="1" ht="11.25" customHeight="1" x14ac:dyDescent="0.2">
      <c r="A65" s="1259"/>
      <c r="B65" s="1206"/>
      <c r="C65" s="776"/>
      <c r="D65" s="1289" t="s">
        <v>71</v>
      </c>
      <c r="E65" s="1283">
        <v>628.29999999999995</v>
      </c>
      <c r="F65" s="1283">
        <f>+E65/E63*100</f>
        <v>61.810132808657144</v>
      </c>
      <c r="G65" s="1284">
        <v>628.9</v>
      </c>
      <c r="H65" s="1284">
        <f>+G65/G63*100</f>
        <v>61.863072988392673</v>
      </c>
      <c r="I65" s="1284">
        <v>645.5</v>
      </c>
      <c r="J65" s="1284">
        <f>+I65/I63*100</f>
        <v>62.324997586173602</v>
      </c>
      <c r="K65" s="1284">
        <v>654.9</v>
      </c>
      <c r="L65" s="1284">
        <f>+K65/K63*100</f>
        <v>61.970098410295229</v>
      </c>
      <c r="M65" s="1284">
        <v>671.3</v>
      </c>
      <c r="N65" s="1284">
        <f>+M65/M63*100</f>
        <v>61.853865290703027</v>
      </c>
      <c r="O65" s="1261"/>
      <c r="P65" s="1259"/>
      <c r="Q65" s="1242"/>
      <c r="R65" s="1269"/>
    </row>
    <row r="66" spans="1:18" s="854" customFormat="1" ht="12" customHeight="1" x14ac:dyDescent="0.2">
      <c r="A66" s="885"/>
      <c r="B66" s="885"/>
      <c r="C66" s="886" t="s">
        <v>423</v>
      </c>
      <c r="D66" s="887"/>
      <c r="E66" s="888"/>
      <c r="F66" s="1234"/>
      <c r="G66" s="888"/>
      <c r="H66" s="1234"/>
      <c r="I66" s="888"/>
      <c r="J66" s="1234"/>
      <c r="K66" s="888"/>
      <c r="L66" s="1234"/>
      <c r="M66" s="888"/>
      <c r="N66" s="1234"/>
      <c r="O66" s="1261"/>
      <c r="P66" s="880"/>
    </row>
    <row r="67" spans="1:18" ht="13.5" customHeight="1" x14ac:dyDescent="0.2">
      <c r="A67" s="1180"/>
      <c r="B67" s="1174"/>
      <c r="C67" s="1236" t="s">
        <v>405</v>
      </c>
      <c r="D67" s="1184"/>
      <c r="E67" s="1237" t="s">
        <v>88</v>
      </c>
      <c r="F67" s="978"/>
      <c r="G67" s="1238"/>
      <c r="H67" s="1238"/>
      <c r="I67" s="1266"/>
      <c r="J67" s="1290"/>
      <c r="K67" s="1291"/>
      <c r="L67" s="1266"/>
      <c r="M67" s="1292"/>
      <c r="N67" s="1292"/>
      <c r="O67" s="1253"/>
      <c r="P67" s="1180"/>
    </row>
    <row r="68" spans="1:18" s="854" customFormat="1" ht="13.5" customHeight="1" x14ac:dyDescent="0.2">
      <c r="A68" s="1223"/>
      <c r="B68" s="1293"/>
      <c r="C68" s="1293"/>
      <c r="D68" s="1293"/>
      <c r="E68" s="1174"/>
      <c r="F68" s="1174"/>
      <c r="G68" s="1174"/>
      <c r="H68" s="1174"/>
      <c r="I68" s="1174"/>
      <c r="J68" s="1174"/>
      <c r="K68" s="1575">
        <v>42795</v>
      </c>
      <c r="L68" s="1575"/>
      <c r="M68" s="1575"/>
      <c r="N68" s="1575"/>
      <c r="O68" s="1294">
        <v>7</v>
      </c>
      <c r="P68" s="1180"/>
      <c r="Q68" s="1242"/>
      <c r="R68" s="1243"/>
    </row>
  </sheetData>
  <mergeCells count="18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E34:F34"/>
    <mergeCell ref="G34:H34"/>
    <mergeCell ref="I34:J34"/>
    <mergeCell ref="K34:L34"/>
    <mergeCell ref="M34:N34"/>
    <mergeCell ref="C35:D35"/>
    <mergeCell ref="E35:F35"/>
    <mergeCell ref="G35:H35"/>
    <mergeCell ref="I35:J35"/>
    <mergeCell ref="K35:L35"/>
    <mergeCell ref="C37:D37"/>
    <mergeCell ref="E37:F37"/>
    <mergeCell ref="G37:H37"/>
    <mergeCell ref="I37:J37"/>
    <mergeCell ref="K37:L37"/>
    <mergeCell ref="M37:N37"/>
    <mergeCell ref="M35:N35"/>
    <mergeCell ref="C36:D36"/>
    <mergeCell ref="E36:F36"/>
    <mergeCell ref="G36:H36"/>
    <mergeCell ref="I36:J36"/>
    <mergeCell ref="K36:L36"/>
    <mergeCell ref="M36:N36"/>
    <mergeCell ref="C45:D45"/>
    <mergeCell ref="K68:N68"/>
    <mergeCell ref="C41:D42"/>
    <mergeCell ref="E43:F43"/>
    <mergeCell ref="G43:H43"/>
    <mergeCell ref="I43:J43"/>
    <mergeCell ref="K43:L43"/>
    <mergeCell ref="M43:N43"/>
    <mergeCell ref="C38:D38"/>
    <mergeCell ref="E38:F38"/>
    <mergeCell ref="G38:H38"/>
    <mergeCell ref="I38:J38"/>
    <mergeCell ref="K38:L38"/>
    <mergeCell ref="M38:N38"/>
  </mergeCells>
  <conditionalFormatting sqref="E7:N7 E43:N43">
    <cfRule type="cellIs" dxfId="1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58"/>
  <sheetViews>
    <sheetView showRuler="0" zoomScaleNormal="100" workbookViewId="0"/>
  </sheetViews>
  <sheetFormatPr defaultRowHeight="12.75" x14ac:dyDescent="0.2"/>
  <cols>
    <col min="1" max="1" width="1" style="1179" customWidth="1"/>
    <col min="2" max="2" width="2.5703125" style="1179" customWidth="1"/>
    <col min="3" max="3" width="1" style="1179" customWidth="1"/>
    <col min="4" max="4" width="32.42578125" style="1179" customWidth="1"/>
    <col min="5" max="5" width="7.42578125" style="1179" customWidth="1"/>
    <col min="6" max="6" width="5.140625" style="1179" customWidth="1"/>
    <col min="7" max="7" width="7.42578125" style="1179" customWidth="1"/>
    <col min="8" max="8" width="5.140625" style="1179" customWidth="1"/>
    <col min="9" max="9" width="7.42578125" style="1179" customWidth="1"/>
    <col min="10" max="10" width="5.140625" style="1179" customWidth="1"/>
    <col min="11" max="11" width="7.42578125" style="1179" customWidth="1"/>
    <col min="12" max="12" width="5.140625" style="1179" customWidth="1"/>
    <col min="13" max="13" width="7.42578125" style="1179" customWidth="1"/>
    <col min="14" max="14" width="5.140625" style="1179" customWidth="1"/>
    <col min="15" max="15" width="2.5703125" style="1179" customWidth="1"/>
    <col min="16" max="16" width="1" style="1179" customWidth="1"/>
    <col min="17" max="16384" width="9.140625" style="1179"/>
  </cols>
  <sheetData>
    <row r="1" spans="1:18" ht="13.5" customHeight="1" x14ac:dyDescent="0.2">
      <c r="A1" s="1180"/>
      <c r="B1" s="1295"/>
      <c r="C1" s="1295"/>
      <c r="D1" s="1295"/>
      <c r="E1" s="1174"/>
      <c r="F1" s="1174"/>
      <c r="G1" s="1174"/>
      <c r="H1" s="1174"/>
      <c r="I1" s="1602" t="s">
        <v>320</v>
      </c>
      <c r="J1" s="1602"/>
      <c r="K1" s="1602"/>
      <c r="L1" s="1602"/>
      <c r="M1" s="1602"/>
      <c r="N1" s="1602"/>
      <c r="O1" s="1296"/>
      <c r="P1" s="1296"/>
    </row>
    <row r="2" spans="1:18" ht="6" customHeight="1" x14ac:dyDescent="0.2">
      <c r="A2" s="1180"/>
      <c r="B2" s="1297"/>
      <c r="C2" s="1244"/>
      <c r="D2" s="1244"/>
      <c r="E2" s="1246"/>
      <c r="F2" s="1246"/>
      <c r="G2" s="1246"/>
      <c r="H2" s="1246"/>
      <c r="I2" s="1182"/>
      <c r="J2" s="1182"/>
      <c r="K2" s="1182"/>
      <c r="L2" s="1182"/>
      <c r="M2" s="1182"/>
      <c r="N2" s="1298"/>
      <c r="O2" s="1174"/>
      <c r="P2" s="1180"/>
    </row>
    <row r="3" spans="1:18" ht="10.5" customHeight="1" thickBot="1" x14ac:dyDescent="0.25">
      <c r="A3" s="1180"/>
      <c r="B3" s="1299"/>
      <c r="C3" s="1300"/>
      <c r="D3" s="1301"/>
      <c r="E3" s="1302"/>
      <c r="F3" s="1302"/>
      <c r="G3" s="1302"/>
      <c r="H3" s="1302"/>
      <c r="I3" s="1174"/>
      <c r="J3" s="1174"/>
      <c r="K3" s="1174"/>
      <c r="L3" s="1174"/>
      <c r="M3" s="1566" t="s">
        <v>73</v>
      </c>
      <c r="N3" s="1566"/>
      <c r="O3" s="1174"/>
      <c r="P3" s="1180"/>
    </row>
    <row r="4" spans="1:18" s="1192" customFormat="1" ht="13.5" customHeight="1" thickBot="1" x14ac:dyDescent="0.25">
      <c r="A4" s="1186"/>
      <c r="B4" s="1187"/>
      <c r="C4" s="1303" t="s">
        <v>180</v>
      </c>
      <c r="D4" s="1189"/>
      <c r="E4" s="1189"/>
      <c r="F4" s="1189"/>
      <c r="G4" s="1189"/>
      <c r="H4" s="1189"/>
      <c r="I4" s="1189"/>
      <c r="J4" s="1189"/>
      <c r="K4" s="1189"/>
      <c r="L4" s="1189"/>
      <c r="M4" s="1189"/>
      <c r="N4" s="1190"/>
      <c r="O4" s="1174"/>
      <c r="P4" s="1186"/>
    </row>
    <row r="5" spans="1:18" ht="3.75" customHeight="1" x14ac:dyDescent="0.2">
      <c r="A5" s="1180"/>
      <c r="B5" s="1183"/>
      <c r="C5" s="1573" t="s">
        <v>156</v>
      </c>
      <c r="D5" s="1574"/>
      <c r="E5" s="1216"/>
      <c r="F5" s="1216"/>
      <c r="G5" s="1216"/>
      <c r="H5" s="1216"/>
      <c r="I5" s="1216"/>
      <c r="J5" s="1216"/>
      <c r="K5" s="1184"/>
      <c r="L5" s="1304"/>
      <c r="M5" s="1304"/>
      <c r="N5" s="1304"/>
      <c r="O5" s="1174"/>
      <c r="P5" s="1180"/>
    </row>
    <row r="6" spans="1:18" ht="12.75" customHeight="1" x14ac:dyDescent="0.2">
      <c r="A6" s="1180"/>
      <c r="B6" s="1183"/>
      <c r="C6" s="1574"/>
      <c r="D6" s="1574"/>
      <c r="E6" s="1195" t="s">
        <v>483</v>
      </c>
      <c r="F6" s="1196" t="s">
        <v>34</v>
      </c>
      <c r="G6" s="1195" t="s">
        <v>34</v>
      </c>
      <c r="H6" s="1196" t="s">
        <v>34</v>
      </c>
      <c r="I6" s="1197"/>
      <c r="J6" s="1196" t="s">
        <v>484</v>
      </c>
      <c r="K6" s="1198" t="s">
        <v>34</v>
      </c>
      <c r="L6" s="1199" t="s">
        <v>34</v>
      </c>
      <c r="M6" s="1199" t="s">
        <v>34</v>
      </c>
      <c r="N6" s="1200"/>
      <c r="O6" s="1174"/>
      <c r="P6" s="1186"/>
    </row>
    <row r="7" spans="1:18" ht="12.75" customHeight="1" x14ac:dyDescent="0.2">
      <c r="A7" s="1180"/>
      <c r="B7" s="1183"/>
      <c r="C7" s="1260"/>
      <c r="D7" s="1260"/>
      <c r="E7" s="1562" t="s">
        <v>617</v>
      </c>
      <c r="F7" s="1562"/>
      <c r="G7" s="1562" t="s">
        <v>618</v>
      </c>
      <c r="H7" s="1562"/>
      <c r="I7" s="1562" t="s">
        <v>619</v>
      </c>
      <c r="J7" s="1562"/>
      <c r="K7" s="1562" t="s">
        <v>620</v>
      </c>
      <c r="L7" s="1562"/>
      <c r="M7" s="1562" t="s">
        <v>617</v>
      </c>
      <c r="N7" s="1562"/>
      <c r="O7" s="1207"/>
      <c r="P7" s="1180"/>
    </row>
    <row r="8" spans="1:18" s="1205" customFormat="1" ht="18.75" customHeight="1" x14ac:dyDescent="0.2">
      <c r="A8" s="1202"/>
      <c r="B8" s="1203"/>
      <c r="C8" s="1558" t="s">
        <v>181</v>
      </c>
      <c r="D8" s="1558"/>
      <c r="E8" s="1598">
        <v>633.9</v>
      </c>
      <c r="F8" s="1598"/>
      <c r="G8" s="1598">
        <v>640.20000000000005</v>
      </c>
      <c r="H8" s="1598"/>
      <c r="I8" s="1598">
        <v>559.29999999999995</v>
      </c>
      <c r="J8" s="1598"/>
      <c r="K8" s="1598">
        <v>549.5</v>
      </c>
      <c r="L8" s="1598"/>
      <c r="M8" s="1599">
        <v>543.20000000000005</v>
      </c>
      <c r="N8" s="1599"/>
      <c r="O8" s="1209"/>
      <c r="P8" s="1202"/>
    </row>
    <row r="9" spans="1:18" ht="13.5" customHeight="1" x14ac:dyDescent="0.2">
      <c r="A9" s="1180"/>
      <c r="B9" s="1183"/>
      <c r="C9" s="773" t="s">
        <v>72</v>
      </c>
      <c r="D9" s="1206"/>
      <c r="E9" s="1600">
        <v>321.10000000000002</v>
      </c>
      <c r="F9" s="1600"/>
      <c r="G9" s="1600">
        <v>326.10000000000002</v>
      </c>
      <c r="H9" s="1600"/>
      <c r="I9" s="1600">
        <v>285</v>
      </c>
      <c r="J9" s="1600"/>
      <c r="K9" s="1600">
        <v>277.10000000000002</v>
      </c>
      <c r="L9" s="1600"/>
      <c r="M9" s="1601">
        <v>275.7</v>
      </c>
      <c r="N9" s="1601"/>
      <c r="O9" s="1207"/>
      <c r="P9" s="1180"/>
    </row>
    <row r="10" spans="1:18" ht="13.5" customHeight="1" x14ac:dyDescent="0.2">
      <c r="A10" s="1180"/>
      <c r="B10" s="1183"/>
      <c r="C10" s="773" t="s">
        <v>71</v>
      </c>
      <c r="D10" s="1206"/>
      <c r="E10" s="1600">
        <v>312.8</v>
      </c>
      <c r="F10" s="1600"/>
      <c r="G10" s="1600">
        <v>314.10000000000002</v>
      </c>
      <c r="H10" s="1600"/>
      <c r="I10" s="1600">
        <v>274.3</v>
      </c>
      <c r="J10" s="1600"/>
      <c r="K10" s="1600">
        <v>272.39999999999998</v>
      </c>
      <c r="L10" s="1600"/>
      <c r="M10" s="1601">
        <v>267.39999999999998</v>
      </c>
      <c r="N10" s="1601"/>
      <c r="O10" s="1207"/>
      <c r="P10" s="1180"/>
    </row>
    <row r="11" spans="1:18" ht="18.75" customHeight="1" x14ac:dyDescent="0.2">
      <c r="A11" s="1180"/>
      <c r="B11" s="1183"/>
      <c r="C11" s="773" t="s">
        <v>157</v>
      </c>
      <c r="D11" s="1206"/>
      <c r="E11" s="1600">
        <v>122.3</v>
      </c>
      <c r="F11" s="1600"/>
      <c r="G11" s="1600">
        <v>113.5</v>
      </c>
      <c r="H11" s="1600"/>
      <c r="I11" s="1600">
        <v>95.4</v>
      </c>
      <c r="J11" s="1600"/>
      <c r="K11" s="1600">
        <v>96.5</v>
      </c>
      <c r="L11" s="1600"/>
      <c r="M11" s="1601">
        <v>101.8</v>
      </c>
      <c r="N11" s="1601"/>
      <c r="O11" s="1207"/>
      <c r="P11" s="1180"/>
    </row>
    <row r="12" spans="1:18" ht="13.5" customHeight="1" x14ac:dyDescent="0.2">
      <c r="A12" s="1180"/>
      <c r="B12" s="1183"/>
      <c r="C12" s="773" t="s">
        <v>158</v>
      </c>
      <c r="D12" s="1206"/>
      <c r="E12" s="1600">
        <v>277.10000000000002</v>
      </c>
      <c r="F12" s="1600"/>
      <c r="G12" s="1600">
        <v>293</v>
      </c>
      <c r="H12" s="1600"/>
      <c r="I12" s="1600">
        <v>242.5</v>
      </c>
      <c r="J12" s="1600"/>
      <c r="K12" s="1600">
        <v>240.6</v>
      </c>
      <c r="L12" s="1600"/>
      <c r="M12" s="1601">
        <v>235.6</v>
      </c>
      <c r="N12" s="1601"/>
      <c r="O12" s="1207"/>
      <c r="P12" s="1180"/>
    </row>
    <row r="13" spans="1:18" ht="13.5" customHeight="1" x14ac:dyDescent="0.2">
      <c r="A13" s="1180"/>
      <c r="B13" s="1183"/>
      <c r="C13" s="773" t="s">
        <v>159</v>
      </c>
      <c r="D13" s="1206"/>
      <c r="E13" s="1600">
        <v>234.5</v>
      </c>
      <c r="F13" s="1600"/>
      <c r="G13" s="1600">
        <v>233.6</v>
      </c>
      <c r="H13" s="1600"/>
      <c r="I13" s="1600">
        <v>221.4</v>
      </c>
      <c r="J13" s="1600"/>
      <c r="K13" s="1600">
        <v>212.4</v>
      </c>
      <c r="L13" s="1600"/>
      <c r="M13" s="1601">
        <v>205.8</v>
      </c>
      <c r="N13" s="1601"/>
      <c r="O13" s="1207"/>
      <c r="P13" s="1180"/>
    </row>
    <row r="14" spans="1:18" ht="18.75" customHeight="1" x14ac:dyDescent="0.2">
      <c r="A14" s="1180"/>
      <c r="B14" s="1183"/>
      <c r="C14" s="773" t="s">
        <v>182</v>
      </c>
      <c r="D14" s="1206"/>
      <c r="E14" s="1600">
        <v>91.1</v>
      </c>
      <c r="F14" s="1600"/>
      <c r="G14" s="1600">
        <v>74.099999999999994</v>
      </c>
      <c r="H14" s="1600"/>
      <c r="I14" s="1600">
        <v>65</v>
      </c>
      <c r="J14" s="1600"/>
      <c r="K14" s="1600">
        <v>61.6</v>
      </c>
      <c r="L14" s="1600"/>
      <c r="M14" s="1601">
        <v>62.9</v>
      </c>
      <c r="N14" s="1601"/>
      <c r="O14" s="1207"/>
      <c r="P14" s="1180"/>
    </row>
    <row r="15" spans="1:18" ht="13.5" customHeight="1" x14ac:dyDescent="0.2">
      <c r="A15" s="1180"/>
      <c r="B15" s="1183"/>
      <c r="C15" s="773" t="s">
        <v>183</v>
      </c>
      <c r="D15" s="1206"/>
      <c r="E15" s="1600">
        <v>542.79999999999995</v>
      </c>
      <c r="F15" s="1600"/>
      <c r="G15" s="1600">
        <v>566.1</v>
      </c>
      <c r="H15" s="1600"/>
      <c r="I15" s="1600">
        <v>494.4</v>
      </c>
      <c r="J15" s="1600"/>
      <c r="K15" s="1600">
        <v>488</v>
      </c>
      <c r="L15" s="1600"/>
      <c r="M15" s="1601">
        <v>480.2</v>
      </c>
      <c r="N15" s="1601"/>
      <c r="O15" s="1207"/>
      <c r="P15" s="1180"/>
    </row>
    <row r="16" spans="1:18" ht="18.75" customHeight="1" x14ac:dyDescent="0.2">
      <c r="A16" s="1180"/>
      <c r="B16" s="1183"/>
      <c r="C16" s="773" t="s">
        <v>184</v>
      </c>
      <c r="D16" s="1206"/>
      <c r="E16" s="1600">
        <v>239.1</v>
      </c>
      <c r="F16" s="1600"/>
      <c r="G16" s="1600">
        <v>261</v>
      </c>
      <c r="H16" s="1600"/>
      <c r="I16" s="1600">
        <v>200.7</v>
      </c>
      <c r="J16" s="1600"/>
      <c r="K16" s="1600">
        <v>202.4</v>
      </c>
      <c r="L16" s="1600"/>
      <c r="M16" s="1601">
        <v>205.7</v>
      </c>
      <c r="N16" s="1601"/>
      <c r="O16" s="1207"/>
      <c r="P16" s="1180"/>
      <c r="R16" s="1305"/>
    </row>
    <row r="17" spans="1:18" ht="13.5" customHeight="1" x14ac:dyDescent="0.2">
      <c r="A17" s="1180"/>
      <c r="B17" s="1183"/>
      <c r="C17" s="773" t="s">
        <v>185</v>
      </c>
      <c r="D17" s="1206"/>
      <c r="E17" s="1600">
        <v>394.8</v>
      </c>
      <c r="F17" s="1600"/>
      <c r="G17" s="1600">
        <v>379.2</v>
      </c>
      <c r="H17" s="1600"/>
      <c r="I17" s="1600">
        <v>358.7</v>
      </c>
      <c r="J17" s="1600"/>
      <c r="K17" s="1600">
        <v>347.2</v>
      </c>
      <c r="L17" s="1600"/>
      <c r="M17" s="1601">
        <v>337.4</v>
      </c>
      <c r="N17" s="1601"/>
      <c r="O17" s="1207"/>
      <c r="P17" s="1180"/>
    </row>
    <row r="18" spans="1:18" s="1205" customFormat="1" ht="18.75" customHeight="1" x14ac:dyDescent="0.2">
      <c r="A18" s="1202"/>
      <c r="B18" s="1203"/>
      <c r="C18" s="1558" t="s">
        <v>186</v>
      </c>
      <c r="D18" s="1558"/>
      <c r="E18" s="1598">
        <v>12.2</v>
      </c>
      <c r="F18" s="1598"/>
      <c r="G18" s="1598">
        <v>12.4</v>
      </c>
      <c r="H18" s="1598"/>
      <c r="I18" s="1598">
        <v>10.8</v>
      </c>
      <c r="J18" s="1598"/>
      <c r="K18" s="1598">
        <v>10.5</v>
      </c>
      <c r="L18" s="1598"/>
      <c r="M18" s="1599">
        <v>10.5</v>
      </c>
      <c r="N18" s="1599"/>
      <c r="O18" s="1209"/>
      <c r="P18" s="1202"/>
      <c r="R18" s="1470"/>
    </row>
    <row r="19" spans="1:18" ht="13.5" customHeight="1" x14ac:dyDescent="0.2">
      <c r="A19" s="1180"/>
      <c r="B19" s="1183"/>
      <c r="C19" s="773" t="s">
        <v>72</v>
      </c>
      <c r="D19" s="1206"/>
      <c r="E19" s="1600">
        <v>12</v>
      </c>
      <c r="F19" s="1600"/>
      <c r="G19" s="1600">
        <v>12.4</v>
      </c>
      <c r="H19" s="1600"/>
      <c r="I19" s="1600">
        <v>10.8</v>
      </c>
      <c r="J19" s="1600"/>
      <c r="K19" s="1600">
        <v>10.3</v>
      </c>
      <c r="L19" s="1600"/>
      <c r="M19" s="1601">
        <v>10.4</v>
      </c>
      <c r="N19" s="1601"/>
      <c r="O19" s="1207"/>
      <c r="P19" s="1180"/>
    </row>
    <row r="20" spans="1:18" ht="13.5" customHeight="1" x14ac:dyDescent="0.2">
      <c r="A20" s="1180"/>
      <c r="B20" s="1183"/>
      <c r="C20" s="773" t="s">
        <v>71</v>
      </c>
      <c r="D20" s="1206"/>
      <c r="E20" s="1600">
        <v>12.4</v>
      </c>
      <c r="F20" s="1600"/>
      <c r="G20" s="1600">
        <v>12.4</v>
      </c>
      <c r="H20" s="1600"/>
      <c r="I20" s="1600">
        <v>10.9</v>
      </c>
      <c r="J20" s="1600"/>
      <c r="K20" s="1600">
        <v>10.8</v>
      </c>
      <c r="L20" s="1600"/>
      <c r="M20" s="1601">
        <v>10.6</v>
      </c>
      <c r="N20" s="1601"/>
      <c r="O20" s="1207"/>
      <c r="P20" s="1180"/>
    </row>
    <row r="21" spans="1:18" s="1309" customFormat="1" ht="13.5" customHeight="1" x14ac:dyDescent="0.2">
      <c r="A21" s="1306"/>
      <c r="B21" s="1307"/>
      <c r="C21" s="1170" t="s">
        <v>187</v>
      </c>
      <c r="D21" s="1308"/>
      <c r="E21" s="1596">
        <v>0.40000000000000036</v>
      </c>
      <c r="F21" s="1596"/>
      <c r="G21" s="1596">
        <v>0</v>
      </c>
      <c r="H21" s="1596"/>
      <c r="I21" s="1596">
        <v>9.9999999999999645E-2</v>
      </c>
      <c r="J21" s="1596"/>
      <c r="K21" s="1596">
        <v>0.5</v>
      </c>
      <c r="L21" s="1596"/>
      <c r="M21" s="1597">
        <v>0.19999999999999929</v>
      </c>
      <c r="N21" s="1597"/>
      <c r="O21" s="1308"/>
      <c r="P21" s="1306"/>
    </row>
    <row r="22" spans="1:18" ht="18.75" customHeight="1" x14ac:dyDescent="0.2">
      <c r="A22" s="1180"/>
      <c r="B22" s="1183"/>
      <c r="C22" s="773" t="s">
        <v>157</v>
      </c>
      <c r="D22" s="1206"/>
      <c r="E22" s="1600">
        <v>32.799999999999997</v>
      </c>
      <c r="F22" s="1600"/>
      <c r="G22" s="1600">
        <v>31</v>
      </c>
      <c r="H22" s="1600"/>
      <c r="I22" s="1600">
        <v>26.9</v>
      </c>
      <c r="J22" s="1600"/>
      <c r="K22" s="1600">
        <v>26.1</v>
      </c>
      <c r="L22" s="1600"/>
      <c r="M22" s="1601">
        <v>27.7</v>
      </c>
      <c r="N22" s="1601"/>
      <c r="O22" s="1207"/>
      <c r="P22" s="1180"/>
      <c r="R22" s="1305"/>
    </row>
    <row r="23" spans="1:18" ht="13.5" customHeight="1" x14ac:dyDescent="0.2">
      <c r="A23" s="1180"/>
      <c r="B23" s="1183"/>
      <c r="C23" s="773" t="s">
        <v>158</v>
      </c>
      <c r="D23" s="1174"/>
      <c r="E23" s="1600">
        <v>11</v>
      </c>
      <c r="F23" s="1600"/>
      <c r="G23" s="1600">
        <v>11.7</v>
      </c>
      <c r="H23" s="1600"/>
      <c r="I23" s="1600">
        <v>9.8000000000000007</v>
      </c>
      <c r="J23" s="1600"/>
      <c r="K23" s="1600">
        <v>9.6999999999999993</v>
      </c>
      <c r="L23" s="1600"/>
      <c r="M23" s="1601">
        <v>9.6</v>
      </c>
      <c r="N23" s="1601"/>
      <c r="O23" s="1207"/>
      <c r="P23" s="1180"/>
    </row>
    <row r="24" spans="1:18" ht="13.5" customHeight="1" x14ac:dyDescent="0.2">
      <c r="A24" s="1180"/>
      <c r="B24" s="1183"/>
      <c r="C24" s="773" t="s">
        <v>159</v>
      </c>
      <c r="D24" s="1174"/>
      <c r="E24" s="1600">
        <v>10.199999999999999</v>
      </c>
      <c r="F24" s="1600"/>
      <c r="G24" s="1600">
        <v>10.3</v>
      </c>
      <c r="H24" s="1600"/>
      <c r="I24" s="1600">
        <v>9.5</v>
      </c>
      <c r="J24" s="1600"/>
      <c r="K24" s="1600">
        <v>9</v>
      </c>
      <c r="L24" s="1600"/>
      <c r="M24" s="1601">
        <v>8.6999999999999993</v>
      </c>
      <c r="N24" s="1601"/>
      <c r="O24" s="1207"/>
      <c r="P24" s="1180"/>
    </row>
    <row r="25" spans="1:18" s="1311" customFormat="1" ht="18.75" customHeight="1" x14ac:dyDescent="0.2">
      <c r="A25" s="1310"/>
      <c r="B25" s="1193"/>
      <c r="C25" s="773" t="s">
        <v>188</v>
      </c>
      <c r="D25" s="1206"/>
      <c r="E25" s="1600">
        <v>13.5</v>
      </c>
      <c r="F25" s="1600"/>
      <c r="G25" s="1600">
        <v>13.3</v>
      </c>
      <c r="H25" s="1600"/>
      <c r="I25" s="1600">
        <v>11.6</v>
      </c>
      <c r="J25" s="1600"/>
      <c r="K25" s="1600">
        <v>11.8</v>
      </c>
      <c r="L25" s="1600"/>
      <c r="M25" s="1601">
        <v>11.5</v>
      </c>
      <c r="N25" s="1601"/>
      <c r="O25" s="1185"/>
      <c r="P25" s="1310"/>
    </row>
    <row r="26" spans="1:18" s="1311" customFormat="1" ht="13.5" customHeight="1" x14ac:dyDescent="0.2">
      <c r="A26" s="1310"/>
      <c r="B26" s="1193"/>
      <c r="C26" s="773" t="s">
        <v>189</v>
      </c>
      <c r="D26" s="1206"/>
      <c r="E26" s="1600">
        <v>9</v>
      </c>
      <c r="F26" s="1600"/>
      <c r="G26" s="1600">
        <v>9.3000000000000007</v>
      </c>
      <c r="H26" s="1600"/>
      <c r="I26" s="1600">
        <v>8.4</v>
      </c>
      <c r="J26" s="1600"/>
      <c r="K26" s="1600">
        <v>8</v>
      </c>
      <c r="L26" s="1600"/>
      <c r="M26" s="1601">
        <v>7.9</v>
      </c>
      <c r="N26" s="1601"/>
      <c r="O26" s="1185"/>
      <c r="P26" s="1310"/>
    </row>
    <row r="27" spans="1:18" s="1311" customFormat="1" ht="13.5" customHeight="1" x14ac:dyDescent="0.2">
      <c r="A27" s="1310"/>
      <c r="B27" s="1193"/>
      <c r="C27" s="773" t="s">
        <v>190</v>
      </c>
      <c r="D27" s="1206"/>
      <c r="E27" s="1600">
        <v>12.5</v>
      </c>
      <c r="F27" s="1600"/>
      <c r="G27" s="1600">
        <v>13.7</v>
      </c>
      <c r="H27" s="1600"/>
      <c r="I27" s="1600">
        <v>11.6</v>
      </c>
      <c r="J27" s="1600"/>
      <c r="K27" s="1600">
        <v>10.9</v>
      </c>
      <c r="L27" s="1600"/>
      <c r="M27" s="1601">
        <v>11.4</v>
      </c>
      <c r="N27" s="1601"/>
      <c r="O27" s="1185"/>
      <c r="P27" s="1310"/>
    </row>
    <row r="28" spans="1:18" s="1311" customFormat="1" ht="13.5" customHeight="1" x14ac:dyDescent="0.2">
      <c r="A28" s="1310"/>
      <c r="B28" s="1193"/>
      <c r="C28" s="773" t="s">
        <v>191</v>
      </c>
      <c r="D28" s="1206"/>
      <c r="E28" s="1600">
        <v>13.3</v>
      </c>
      <c r="F28" s="1600"/>
      <c r="G28" s="1600">
        <v>12.6</v>
      </c>
      <c r="H28" s="1600"/>
      <c r="I28" s="1600">
        <v>12.7</v>
      </c>
      <c r="J28" s="1600"/>
      <c r="K28" s="1600">
        <v>12</v>
      </c>
      <c r="L28" s="1600"/>
      <c r="M28" s="1601">
        <v>11</v>
      </c>
      <c r="N28" s="1601"/>
      <c r="O28" s="1185"/>
      <c r="P28" s="1310"/>
    </row>
    <row r="29" spans="1:18" s="1311" customFormat="1" ht="13.5" customHeight="1" x14ac:dyDescent="0.2">
      <c r="A29" s="1310"/>
      <c r="B29" s="1193"/>
      <c r="C29" s="773" t="s">
        <v>192</v>
      </c>
      <c r="D29" s="1206"/>
      <c r="E29" s="1600">
        <v>12.9</v>
      </c>
      <c r="F29" s="1600"/>
      <c r="G29" s="1600">
        <v>12.2</v>
      </c>
      <c r="H29" s="1600"/>
      <c r="I29" s="1600">
        <v>8.1</v>
      </c>
      <c r="J29" s="1600"/>
      <c r="K29" s="1600">
        <v>7.3</v>
      </c>
      <c r="L29" s="1600"/>
      <c r="M29" s="1601">
        <v>9.4</v>
      </c>
      <c r="N29" s="1601"/>
      <c r="O29" s="1185"/>
      <c r="P29" s="1310"/>
    </row>
    <row r="30" spans="1:18" s="1311" customFormat="1" ht="13.5" customHeight="1" x14ac:dyDescent="0.2">
      <c r="A30" s="1310"/>
      <c r="B30" s="1193"/>
      <c r="C30" s="773" t="s">
        <v>130</v>
      </c>
      <c r="D30" s="1206"/>
      <c r="E30" s="1600">
        <v>12.6</v>
      </c>
      <c r="F30" s="1600"/>
      <c r="G30" s="1600">
        <v>12.4</v>
      </c>
      <c r="H30" s="1600"/>
      <c r="I30" s="1600">
        <v>11</v>
      </c>
      <c r="J30" s="1600"/>
      <c r="K30" s="1600">
        <v>10.7</v>
      </c>
      <c r="L30" s="1600"/>
      <c r="M30" s="1601">
        <v>10.4</v>
      </c>
      <c r="N30" s="1601"/>
      <c r="O30" s="1185"/>
      <c r="P30" s="1310"/>
    </row>
    <row r="31" spans="1:18" s="1311" customFormat="1" ht="13.5" customHeight="1" x14ac:dyDescent="0.2">
      <c r="A31" s="1310"/>
      <c r="B31" s="1193"/>
      <c r="C31" s="773" t="s">
        <v>131</v>
      </c>
      <c r="D31" s="1206"/>
      <c r="E31" s="1600">
        <v>14.7</v>
      </c>
      <c r="F31" s="1600"/>
      <c r="G31" s="1600">
        <v>14.3</v>
      </c>
      <c r="H31" s="1600"/>
      <c r="I31" s="1600">
        <v>13</v>
      </c>
      <c r="J31" s="1600"/>
      <c r="K31" s="1600">
        <v>13.2</v>
      </c>
      <c r="L31" s="1600"/>
      <c r="M31" s="1601">
        <v>11</v>
      </c>
      <c r="N31" s="1601"/>
      <c r="O31" s="1185"/>
      <c r="P31" s="1310"/>
    </row>
    <row r="32" spans="1:18" ht="18.75" customHeight="1" x14ac:dyDescent="0.2">
      <c r="A32" s="1180"/>
      <c r="B32" s="1183"/>
      <c r="C32" s="1558" t="s">
        <v>193</v>
      </c>
      <c r="D32" s="1558"/>
      <c r="E32" s="1598">
        <v>7.6</v>
      </c>
      <c r="F32" s="1598"/>
      <c r="G32" s="1598">
        <v>7.4</v>
      </c>
      <c r="H32" s="1598"/>
      <c r="I32" s="1598">
        <v>6.9</v>
      </c>
      <c r="J32" s="1598"/>
      <c r="K32" s="1598">
        <v>6.7</v>
      </c>
      <c r="L32" s="1598"/>
      <c r="M32" s="1599">
        <v>6.5</v>
      </c>
      <c r="N32" s="1599"/>
      <c r="O32" s="1207"/>
      <c r="P32" s="1180"/>
    </row>
    <row r="33" spans="1:16" s="1311" customFormat="1" ht="13.5" customHeight="1" x14ac:dyDescent="0.2">
      <c r="A33" s="1310"/>
      <c r="B33" s="1312"/>
      <c r="C33" s="773" t="s">
        <v>72</v>
      </c>
      <c r="D33" s="1206"/>
      <c r="E33" s="1577">
        <v>7.5</v>
      </c>
      <c r="F33" s="1577"/>
      <c r="G33" s="1577">
        <v>7.6</v>
      </c>
      <c r="H33" s="1577"/>
      <c r="I33" s="1577">
        <v>7.3</v>
      </c>
      <c r="J33" s="1577"/>
      <c r="K33" s="1577">
        <v>6.6</v>
      </c>
      <c r="L33" s="1577"/>
      <c r="M33" s="1578">
        <v>6.7</v>
      </c>
      <c r="N33" s="1578"/>
      <c r="O33" s="1185"/>
      <c r="P33" s="1310"/>
    </row>
    <row r="34" spans="1:16" s="1311" customFormat="1" ht="13.5" customHeight="1" x14ac:dyDescent="0.2">
      <c r="A34" s="1310"/>
      <c r="B34" s="1312"/>
      <c r="C34" s="773" t="s">
        <v>71</v>
      </c>
      <c r="D34" s="1206"/>
      <c r="E34" s="1577">
        <v>7.7</v>
      </c>
      <c r="F34" s="1577"/>
      <c r="G34" s="1577">
        <v>7.1</v>
      </c>
      <c r="H34" s="1577"/>
      <c r="I34" s="1577">
        <v>6.6</v>
      </c>
      <c r="J34" s="1577"/>
      <c r="K34" s="1577">
        <v>6.7</v>
      </c>
      <c r="L34" s="1577"/>
      <c r="M34" s="1578">
        <v>6.3</v>
      </c>
      <c r="N34" s="1578"/>
      <c r="O34" s="1185"/>
      <c r="P34" s="1310"/>
    </row>
    <row r="35" spans="1:16" s="1309" customFormat="1" ht="13.5" customHeight="1" x14ac:dyDescent="0.2">
      <c r="A35" s="1306"/>
      <c r="B35" s="1307"/>
      <c r="C35" s="1170" t="s">
        <v>194</v>
      </c>
      <c r="D35" s="1308"/>
      <c r="E35" s="1596">
        <v>0.20000000000000018</v>
      </c>
      <c r="F35" s="1596"/>
      <c r="G35" s="1596">
        <v>-0.5</v>
      </c>
      <c r="H35" s="1596"/>
      <c r="I35" s="1596">
        <v>-0.70000000000000018</v>
      </c>
      <c r="J35" s="1596"/>
      <c r="K35" s="1596">
        <v>0.10000000000000053</v>
      </c>
      <c r="L35" s="1596"/>
      <c r="M35" s="1597">
        <v>-0.40000000000000036</v>
      </c>
      <c r="N35" s="1597"/>
      <c r="O35" s="1308"/>
      <c r="P35" s="1306"/>
    </row>
    <row r="36" spans="1:16" ht="20.25" customHeight="1" thickBot="1" x14ac:dyDescent="0.25">
      <c r="A36" s="1180"/>
      <c r="B36" s="1183"/>
      <c r="C36" s="1215"/>
      <c r="D36" s="1313"/>
      <c r="E36" s="1313"/>
      <c r="F36" s="1313"/>
      <c r="G36" s="1313"/>
      <c r="H36" s="1313"/>
      <c r="I36" s="1313"/>
      <c r="J36" s="1313"/>
      <c r="K36" s="1313"/>
      <c r="L36" s="1313"/>
      <c r="M36" s="1566"/>
      <c r="N36" s="1566"/>
      <c r="O36" s="1207"/>
      <c r="P36" s="1180"/>
    </row>
    <row r="37" spans="1:16" s="1192" customFormat="1" ht="14.25" customHeight="1" thickBot="1" x14ac:dyDescent="0.25">
      <c r="A37" s="1186"/>
      <c r="B37" s="1187"/>
      <c r="C37" s="1188" t="s">
        <v>525</v>
      </c>
      <c r="D37" s="1189"/>
      <c r="E37" s="1189"/>
      <c r="F37" s="1189"/>
      <c r="G37" s="1189"/>
      <c r="H37" s="1189"/>
      <c r="I37" s="1189"/>
      <c r="J37" s="1189"/>
      <c r="K37" s="1189"/>
      <c r="L37" s="1189"/>
      <c r="M37" s="1189"/>
      <c r="N37" s="1190"/>
      <c r="O37" s="1207"/>
      <c r="P37" s="1186"/>
    </row>
    <row r="38" spans="1:16" ht="3.75" customHeight="1" x14ac:dyDescent="0.2">
      <c r="A38" s="1180"/>
      <c r="B38" s="1183"/>
      <c r="C38" s="1594" t="s">
        <v>160</v>
      </c>
      <c r="D38" s="1595"/>
      <c r="E38" s="1216"/>
      <c r="F38" s="1216"/>
      <c r="G38" s="1216"/>
      <c r="H38" s="1216"/>
      <c r="I38" s="1216"/>
      <c r="J38" s="1216"/>
      <c r="K38" s="1174"/>
      <c r="L38" s="1304"/>
      <c r="M38" s="1304"/>
      <c r="N38" s="1304"/>
      <c r="O38" s="1207"/>
      <c r="P38" s="1180"/>
    </row>
    <row r="39" spans="1:16" ht="12.75" customHeight="1" x14ac:dyDescent="0.2">
      <c r="A39" s="1180"/>
      <c r="B39" s="1183"/>
      <c r="C39" s="1595"/>
      <c r="D39" s="1595"/>
      <c r="E39" s="1195" t="s">
        <v>483</v>
      </c>
      <c r="F39" s="1196" t="s">
        <v>34</v>
      </c>
      <c r="G39" s="1195" t="s">
        <v>34</v>
      </c>
      <c r="H39" s="1196" t="s">
        <v>34</v>
      </c>
      <c r="I39" s="1197"/>
      <c r="J39" s="1196" t="s">
        <v>484</v>
      </c>
      <c r="K39" s="1198" t="s">
        <v>34</v>
      </c>
      <c r="L39" s="1199" t="s">
        <v>34</v>
      </c>
      <c r="M39" s="1199" t="s">
        <v>34</v>
      </c>
      <c r="N39" s="1200"/>
      <c r="O39" s="1174"/>
      <c r="P39" s="1186"/>
    </row>
    <row r="40" spans="1:16" ht="12.75" customHeight="1" x14ac:dyDescent="0.2">
      <c r="A40" s="1180"/>
      <c r="B40" s="1183"/>
      <c r="C40" s="1201"/>
      <c r="D40" s="1201"/>
      <c r="E40" s="1562" t="str">
        <f>+E7</f>
        <v>4.º trimestre</v>
      </c>
      <c r="F40" s="1562"/>
      <c r="G40" s="1562" t="str">
        <f>+G7</f>
        <v>1.º trimestre</v>
      </c>
      <c r="H40" s="1562"/>
      <c r="I40" s="1562" t="str">
        <f>+I7</f>
        <v>2.º trimestre</v>
      </c>
      <c r="J40" s="1562"/>
      <c r="K40" s="1562" t="str">
        <f>+K7</f>
        <v>3.º trimestre</v>
      </c>
      <c r="L40" s="1562"/>
      <c r="M40" s="1562" t="str">
        <f>+M7</f>
        <v>4.º trimestre</v>
      </c>
      <c r="N40" s="1562"/>
      <c r="O40" s="1314"/>
      <c r="P40" s="1180"/>
    </row>
    <row r="41" spans="1:16" ht="11.25" customHeight="1" x14ac:dyDescent="0.2">
      <c r="A41" s="1180"/>
      <c r="B41" s="1187"/>
      <c r="C41" s="1201"/>
      <c r="D41" s="1201"/>
      <c r="E41" s="785" t="s">
        <v>161</v>
      </c>
      <c r="F41" s="785" t="s">
        <v>106</v>
      </c>
      <c r="G41" s="785" t="s">
        <v>161</v>
      </c>
      <c r="H41" s="785" t="s">
        <v>106</v>
      </c>
      <c r="I41" s="786" t="s">
        <v>161</v>
      </c>
      <c r="J41" s="786" t="s">
        <v>106</v>
      </c>
      <c r="K41" s="786" t="s">
        <v>161</v>
      </c>
      <c r="L41" s="786" t="s">
        <v>106</v>
      </c>
      <c r="M41" s="786" t="s">
        <v>161</v>
      </c>
      <c r="N41" s="786" t="s">
        <v>106</v>
      </c>
      <c r="O41" s="1315"/>
      <c r="P41" s="1180"/>
    </row>
    <row r="42" spans="1:16" s="1205" customFormat="1" ht="18.75" customHeight="1" x14ac:dyDescent="0.2">
      <c r="A42" s="1202"/>
      <c r="B42" s="1203"/>
      <c r="C42" s="1558" t="s">
        <v>526</v>
      </c>
      <c r="D42" s="1558"/>
      <c r="E42" s="1316">
        <v>633.9</v>
      </c>
      <c r="F42" s="1316">
        <f>+E42/E$42*100</f>
        <v>100</v>
      </c>
      <c r="G42" s="1316">
        <v>640.20000000000005</v>
      </c>
      <c r="H42" s="1316">
        <f>+G42/G$42*100</f>
        <v>100</v>
      </c>
      <c r="I42" s="1316">
        <v>559.29999999999995</v>
      </c>
      <c r="J42" s="1316">
        <f>+I42/I$42*100</f>
        <v>100</v>
      </c>
      <c r="K42" s="1316">
        <v>549.5</v>
      </c>
      <c r="L42" s="1316">
        <f>+K42/K$42*100</f>
        <v>100</v>
      </c>
      <c r="M42" s="1316">
        <v>542.1</v>
      </c>
      <c r="N42" s="1316">
        <f>+M42/M$42*100</f>
        <v>100</v>
      </c>
      <c r="O42" s="1315"/>
      <c r="P42" s="1202"/>
    </row>
    <row r="43" spans="1:16" s="1262" customFormat="1" ht="14.25" customHeight="1" x14ac:dyDescent="0.2">
      <c r="A43" s="1259"/>
      <c r="B43" s="1193"/>
      <c r="C43" s="776"/>
      <c r="D43" s="773" t="s">
        <v>527</v>
      </c>
      <c r="E43" s="1317">
        <v>394.8</v>
      </c>
      <c r="F43" s="1317">
        <f>+E43/E$42*100</f>
        <v>62.281116895409369</v>
      </c>
      <c r="G43" s="1317">
        <v>379.2</v>
      </c>
      <c r="H43" s="1317">
        <f>+G43/G$42*100</f>
        <v>59.231490159325205</v>
      </c>
      <c r="I43" s="1317">
        <v>358.7</v>
      </c>
      <c r="J43" s="1317">
        <f>+I43/I$42*100</f>
        <v>64.133738601823708</v>
      </c>
      <c r="K43" s="1317">
        <v>347.2</v>
      </c>
      <c r="L43" s="1317">
        <f>+K43/K$42*100</f>
        <v>63.184713375796179</v>
      </c>
      <c r="M43" s="1317">
        <v>336.9</v>
      </c>
      <c r="N43" s="1317">
        <f>+M43/M$42*100</f>
        <v>62.147205312672924</v>
      </c>
      <c r="O43" s="1314"/>
      <c r="P43" s="1259"/>
    </row>
    <row r="44" spans="1:16" s="854" customFormat="1" ht="18.75" customHeight="1" x14ac:dyDescent="0.2">
      <c r="A44" s="1223"/>
      <c r="B44" s="1224"/>
      <c r="C44" s="773" t="s">
        <v>515</v>
      </c>
      <c r="D44" s="779"/>
      <c r="E44" s="1317">
        <v>12.9</v>
      </c>
      <c r="F44" s="1317">
        <f>+E44/E$42*100</f>
        <v>2.0350212967345009</v>
      </c>
      <c r="G44" s="1317">
        <v>13</v>
      </c>
      <c r="H44" s="1317">
        <f>+G44/G$42*100</f>
        <v>2.0306154326772883</v>
      </c>
      <c r="I44" s="1317">
        <v>9.5</v>
      </c>
      <c r="J44" s="1317">
        <f>+I44/I$42*100</f>
        <v>1.6985517611299839</v>
      </c>
      <c r="K44" s="1317">
        <v>11.4</v>
      </c>
      <c r="L44" s="1317">
        <f>+K44/K$42*100</f>
        <v>2.0746132848043679</v>
      </c>
      <c r="M44" s="1317">
        <v>13.1</v>
      </c>
      <c r="N44" s="1317">
        <f>+M44/M$42*100</f>
        <v>2.4165283158088915</v>
      </c>
      <c r="O44" s="1318"/>
      <c r="P44" s="1223"/>
    </row>
    <row r="45" spans="1:16" s="1262" customFormat="1" ht="14.25" customHeight="1" x14ac:dyDescent="0.2">
      <c r="A45" s="1259"/>
      <c r="B45" s="1193"/>
      <c r="C45" s="776"/>
      <c r="D45" s="1170" t="s">
        <v>527</v>
      </c>
      <c r="E45" s="1319">
        <v>9.3000000000000007</v>
      </c>
      <c r="F45" s="1319">
        <f>+E45/E44*100</f>
        <v>72.093023255813961</v>
      </c>
      <c r="G45" s="1319">
        <v>10.199999999999999</v>
      </c>
      <c r="H45" s="1319">
        <f>+G45/G44*100</f>
        <v>78.461538461538467</v>
      </c>
      <c r="I45" s="1319">
        <v>6.2</v>
      </c>
      <c r="J45" s="1319">
        <f>+I45/I44*100</f>
        <v>65.26315789473685</v>
      </c>
      <c r="K45" s="1319">
        <v>6.6</v>
      </c>
      <c r="L45" s="1319">
        <f>+K45/K44*100</f>
        <v>57.894736842105253</v>
      </c>
      <c r="M45" s="1319">
        <v>9.1999999999999993</v>
      </c>
      <c r="N45" s="1319">
        <f>+M45/M44*100</f>
        <v>70.229007633587784</v>
      </c>
      <c r="O45" s="1238"/>
      <c r="P45" s="1259"/>
    </row>
    <row r="46" spans="1:16" s="854" customFormat="1" ht="18.75" customHeight="1" x14ac:dyDescent="0.2">
      <c r="A46" s="1223"/>
      <c r="B46" s="1224"/>
      <c r="C46" s="773" t="s">
        <v>516</v>
      </c>
      <c r="D46" s="779"/>
      <c r="E46" s="1317">
        <v>89.1</v>
      </c>
      <c r="F46" s="1317">
        <f>+E46/E$42*100</f>
        <v>14.055844770468529</v>
      </c>
      <c r="G46" s="1317">
        <v>81</v>
      </c>
      <c r="H46" s="1317">
        <f>+G46/G$42*100</f>
        <v>12.652296157450795</v>
      </c>
      <c r="I46" s="1317">
        <v>88.5</v>
      </c>
      <c r="J46" s="1317">
        <f>+I46/I$42*100</f>
        <v>15.823350616842482</v>
      </c>
      <c r="K46" s="1317">
        <v>76.7</v>
      </c>
      <c r="L46" s="1317">
        <f>+K46/K$42*100</f>
        <v>13.958143767060966</v>
      </c>
      <c r="M46" s="1317">
        <v>74</v>
      </c>
      <c r="N46" s="1317">
        <f>+M46/M$42*100</f>
        <v>13.650617967164729</v>
      </c>
      <c r="O46" s="1318"/>
      <c r="P46" s="1223"/>
    </row>
    <row r="47" spans="1:16" s="1262" customFormat="1" ht="14.25" customHeight="1" x14ac:dyDescent="0.2">
      <c r="A47" s="1259"/>
      <c r="B47" s="1193"/>
      <c r="C47" s="776"/>
      <c r="D47" s="1170" t="s">
        <v>527</v>
      </c>
      <c r="E47" s="1319">
        <v>68.3</v>
      </c>
      <c r="F47" s="1319">
        <f>+E47/E46*100</f>
        <v>76.655443322109988</v>
      </c>
      <c r="G47" s="1319">
        <v>59.9</v>
      </c>
      <c r="H47" s="1319">
        <f>+G47/G46*100</f>
        <v>73.950617283950621</v>
      </c>
      <c r="I47" s="1319">
        <v>67.900000000000006</v>
      </c>
      <c r="J47" s="1319">
        <f>+I47/I46*100</f>
        <v>76.723163841807917</v>
      </c>
      <c r="K47" s="1319">
        <v>55.9</v>
      </c>
      <c r="L47" s="1319">
        <f>+K47/K46*100</f>
        <v>72.881355932203391</v>
      </c>
      <c r="M47" s="1319">
        <v>58.1</v>
      </c>
      <c r="N47" s="1319">
        <f>+M47/M46*100</f>
        <v>78.513513513513516</v>
      </c>
      <c r="O47" s="1238"/>
      <c r="P47" s="1259"/>
    </row>
    <row r="48" spans="1:16" s="854" customFormat="1" ht="18.75" customHeight="1" x14ac:dyDescent="0.2">
      <c r="A48" s="1223"/>
      <c r="B48" s="1224"/>
      <c r="C48" s="773" t="s">
        <v>517</v>
      </c>
      <c r="D48" s="779"/>
      <c r="E48" s="1317">
        <v>81.5</v>
      </c>
      <c r="F48" s="1317">
        <f>+E48/E$42*100</f>
        <v>12.856917494873008</v>
      </c>
      <c r="G48" s="1317">
        <v>90</v>
      </c>
      <c r="H48" s="1317">
        <f>+G48/G$42*100</f>
        <v>14.058106841611995</v>
      </c>
      <c r="I48" s="1317">
        <v>74.900000000000006</v>
      </c>
      <c r="J48" s="1317">
        <f>+I48/I$42*100</f>
        <v>13.391739674593245</v>
      </c>
      <c r="K48" s="1317">
        <v>71.400000000000006</v>
      </c>
      <c r="L48" s="1317">
        <f>+K48/K$42*100</f>
        <v>12.993630573248408</v>
      </c>
      <c r="M48" s="1317">
        <v>74.900000000000006</v>
      </c>
      <c r="N48" s="1317">
        <f>+M48/M$42*100</f>
        <v>13.816638996495112</v>
      </c>
      <c r="O48" s="1217"/>
      <c r="P48" s="1223"/>
    </row>
    <row r="49" spans="1:16" s="1262" customFormat="1" ht="14.25" customHeight="1" x14ac:dyDescent="0.2">
      <c r="A49" s="1259"/>
      <c r="B49" s="1193"/>
      <c r="C49" s="776"/>
      <c r="D49" s="1170" t="s">
        <v>527</v>
      </c>
      <c r="E49" s="1319">
        <v>55.8</v>
      </c>
      <c r="F49" s="1319">
        <f>+E49/E48*100</f>
        <v>68.466257668711648</v>
      </c>
      <c r="G49" s="1319">
        <v>59.1</v>
      </c>
      <c r="H49" s="1319">
        <f>+G49/G48*100</f>
        <v>65.666666666666671</v>
      </c>
      <c r="I49" s="1319">
        <v>53.5</v>
      </c>
      <c r="J49" s="1319">
        <f>+I49/I48*100</f>
        <v>71.428571428571416</v>
      </c>
      <c r="K49" s="1319">
        <v>52</v>
      </c>
      <c r="L49" s="1319">
        <f>+K49/K48*100</f>
        <v>72.829131652661061</v>
      </c>
      <c r="M49" s="1319">
        <v>51.3</v>
      </c>
      <c r="N49" s="1319">
        <f>+M49/M48*100</f>
        <v>68.491321762349784</v>
      </c>
      <c r="O49" s="1201"/>
      <c r="P49" s="1259"/>
    </row>
    <row r="50" spans="1:16" s="854" customFormat="1" ht="18.75" customHeight="1" x14ac:dyDescent="0.2">
      <c r="A50" s="1223"/>
      <c r="B50" s="1224"/>
      <c r="C50" s="773" t="s">
        <v>518</v>
      </c>
      <c r="D50" s="779"/>
      <c r="E50" s="1317">
        <v>145</v>
      </c>
      <c r="F50" s="1317">
        <f>+E50/E$42*100</f>
        <v>22.874270389651365</v>
      </c>
      <c r="G50" s="1317">
        <v>146.80000000000001</v>
      </c>
      <c r="H50" s="1317">
        <f>+G50/G$42*100</f>
        <v>22.930334270540456</v>
      </c>
      <c r="I50" s="1317">
        <v>119.7</v>
      </c>
      <c r="J50" s="1317">
        <f>+I50/I$42*100</f>
        <v>21.401752190237801</v>
      </c>
      <c r="K50" s="1317">
        <v>130.9</v>
      </c>
      <c r="L50" s="1317">
        <f>+K50/K$42*100</f>
        <v>23.821656050955415</v>
      </c>
      <c r="M50" s="1317">
        <v>120.1</v>
      </c>
      <c r="N50" s="1317">
        <f>+M50/M$42*100</f>
        <v>22.154584025087619</v>
      </c>
      <c r="O50" s="1217"/>
      <c r="P50" s="1223"/>
    </row>
    <row r="51" spans="1:16" s="1262" customFormat="1" ht="14.25" customHeight="1" x14ac:dyDescent="0.2">
      <c r="A51" s="1259"/>
      <c r="B51" s="1320"/>
      <c r="C51" s="776"/>
      <c r="D51" s="1170" t="s">
        <v>527</v>
      </c>
      <c r="E51" s="1319">
        <v>94.3</v>
      </c>
      <c r="F51" s="1319">
        <f>+E51/E50*100</f>
        <v>65.034482758620697</v>
      </c>
      <c r="G51" s="1319">
        <v>86.6</v>
      </c>
      <c r="H51" s="1319">
        <f>+G51/G50*100</f>
        <v>58.991825613079008</v>
      </c>
      <c r="I51" s="1319">
        <v>73.2</v>
      </c>
      <c r="J51" s="1319">
        <f>+I51/I50*100</f>
        <v>61.152882205513784</v>
      </c>
      <c r="K51" s="1319">
        <v>77.8</v>
      </c>
      <c r="L51" s="1319">
        <f>+K51/K50*100</f>
        <v>59.434682964094719</v>
      </c>
      <c r="M51" s="1319">
        <v>68.7</v>
      </c>
      <c r="N51" s="1319">
        <f>+M51/M50*100</f>
        <v>57.202331390507908</v>
      </c>
      <c r="O51" s="1201"/>
      <c r="P51" s="1259"/>
    </row>
    <row r="52" spans="1:16" s="854" customFormat="1" ht="18.75" customHeight="1" x14ac:dyDescent="0.2">
      <c r="A52" s="1223"/>
      <c r="B52" s="1224"/>
      <c r="C52" s="773" t="s">
        <v>519</v>
      </c>
      <c r="D52" s="779"/>
      <c r="E52" s="1317">
        <v>186.7</v>
      </c>
      <c r="F52" s="1317">
        <f>+E52/E$42*100</f>
        <v>29.452595046537304</v>
      </c>
      <c r="G52" s="1317">
        <v>185.1</v>
      </c>
      <c r="H52" s="1317">
        <f>+G52/G$42*100</f>
        <v>28.912839737582001</v>
      </c>
      <c r="I52" s="1317">
        <v>165.2</v>
      </c>
      <c r="J52" s="1317">
        <f>+I52/I$42*100</f>
        <v>29.536921151439298</v>
      </c>
      <c r="K52" s="1317">
        <v>155.80000000000001</v>
      </c>
      <c r="L52" s="1317">
        <f>+K52/K$42*100</f>
        <v>28.353048225659695</v>
      </c>
      <c r="M52" s="1317">
        <v>153.9</v>
      </c>
      <c r="N52" s="1317">
        <f>+M52/M$42*100</f>
        <v>28.389596015495293</v>
      </c>
      <c r="O52" s="1217"/>
      <c r="P52" s="1223"/>
    </row>
    <row r="53" spans="1:16" s="1262" customFormat="1" ht="14.25" customHeight="1" x14ac:dyDescent="0.2">
      <c r="A53" s="1259"/>
      <c r="B53" s="1320"/>
      <c r="C53" s="776"/>
      <c r="D53" s="1170" t="s">
        <v>527</v>
      </c>
      <c r="E53" s="1319">
        <v>105.7</v>
      </c>
      <c r="F53" s="1319">
        <f>+E53/E52*100</f>
        <v>56.614890198178905</v>
      </c>
      <c r="G53" s="1319">
        <v>96.5</v>
      </c>
      <c r="H53" s="1319">
        <f>+G53/G52*100</f>
        <v>52.133981631550519</v>
      </c>
      <c r="I53" s="1319">
        <v>101.1</v>
      </c>
      <c r="J53" s="1319">
        <f>+I53/I52*100</f>
        <v>61.198547215496369</v>
      </c>
      <c r="K53" s="1319">
        <v>93.7</v>
      </c>
      <c r="L53" s="1319">
        <f>+K53/K52*100</f>
        <v>60.141206675224645</v>
      </c>
      <c r="M53" s="1319">
        <v>90</v>
      </c>
      <c r="N53" s="1319">
        <f>+M53/M52*100</f>
        <v>58.479532163742689</v>
      </c>
      <c r="O53" s="1201"/>
      <c r="P53" s="1259"/>
    </row>
    <row r="54" spans="1:16" s="854" customFormat="1" ht="18.75" customHeight="1" x14ac:dyDescent="0.2">
      <c r="A54" s="1223"/>
      <c r="B54" s="1224"/>
      <c r="C54" s="773" t="s">
        <v>524</v>
      </c>
      <c r="D54" s="779"/>
      <c r="E54" s="1317">
        <v>118.6</v>
      </c>
      <c r="F54" s="1317">
        <f>+E54/E$42*100</f>
        <v>18.709575642845873</v>
      </c>
      <c r="G54" s="1317">
        <v>124.2</v>
      </c>
      <c r="H54" s="1317">
        <f>+G54/G$42*100</f>
        <v>19.400187441424556</v>
      </c>
      <c r="I54" s="1317">
        <v>101.4</v>
      </c>
      <c r="J54" s="1317">
        <f>+I54/I$42*100</f>
        <v>18.129805113534779</v>
      </c>
      <c r="K54" s="1317">
        <v>103.4</v>
      </c>
      <c r="L54" s="1317">
        <f>+K54/K$42*100</f>
        <v>18.817106460418564</v>
      </c>
      <c r="M54" s="1317">
        <v>106.1</v>
      </c>
      <c r="N54" s="1317">
        <f>+M54/M$42*100</f>
        <v>19.572034679948345</v>
      </c>
      <c r="O54" s="1217"/>
      <c r="P54" s="1223"/>
    </row>
    <row r="55" spans="1:16" s="1262" customFormat="1" ht="14.25" customHeight="1" x14ac:dyDescent="0.2">
      <c r="A55" s="1259"/>
      <c r="B55" s="1320"/>
      <c r="C55" s="776"/>
      <c r="D55" s="1170" t="s">
        <v>527</v>
      </c>
      <c r="E55" s="1319">
        <v>61.4</v>
      </c>
      <c r="F55" s="1319">
        <f>+E55/E54*100</f>
        <v>51.770657672849921</v>
      </c>
      <c r="G55" s="1319">
        <v>66.8</v>
      </c>
      <c r="H55" s="1319">
        <f>+G55/G54*100</f>
        <v>53.784219001610303</v>
      </c>
      <c r="I55" s="1319">
        <v>56.7</v>
      </c>
      <c r="J55" s="1319">
        <f>+I55/I54*100</f>
        <v>55.917159763313606</v>
      </c>
      <c r="K55" s="1319">
        <v>61.1</v>
      </c>
      <c r="L55" s="1319">
        <f>+K55/K54*100</f>
        <v>59.090909090909093</v>
      </c>
      <c r="M55" s="1319">
        <v>59.6</v>
      </c>
      <c r="N55" s="1319">
        <f>+M55/M54*100</f>
        <v>56.173421300659754</v>
      </c>
      <c r="O55" s="1201"/>
      <c r="P55" s="1259"/>
    </row>
    <row r="56" spans="1:16" s="854" customFormat="1" ht="13.5" customHeight="1" x14ac:dyDescent="0.2">
      <c r="A56" s="884"/>
      <c r="B56" s="885"/>
      <c r="C56" s="886" t="s">
        <v>423</v>
      </c>
      <c r="D56" s="887"/>
      <c r="E56" s="888"/>
      <c r="F56" s="1234"/>
      <c r="G56" s="888"/>
      <c r="H56" s="1234"/>
      <c r="I56" s="888"/>
      <c r="J56" s="1234"/>
      <c r="K56" s="888"/>
      <c r="L56" s="1234"/>
      <c r="M56" s="888"/>
      <c r="N56" s="1234"/>
      <c r="O56" s="889"/>
      <c r="P56" s="880"/>
    </row>
    <row r="57" spans="1:16" s="1323" customFormat="1" ht="13.5" customHeight="1" x14ac:dyDescent="0.2">
      <c r="A57" s="1321"/>
      <c r="B57" s="1224"/>
      <c r="C57" s="1236" t="s">
        <v>405</v>
      </c>
      <c r="D57" s="776"/>
      <c r="E57" s="1593" t="s">
        <v>88</v>
      </c>
      <c r="F57" s="1593"/>
      <c r="G57" s="1593"/>
      <c r="H57" s="1593"/>
      <c r="I57" s="1593"/>
      <c r="J57" s="1593"/>
      <c r="K57" s="1593"/>
      <c r="L57" s="1593"/>
      <c r="M57" s="1593"/>
      <c r="N57" s="1593"/>
      <c r="O57" s="1322"/>
      <c r="P57" s="1321"/>
    </row>
    <row r="58" spans="1:16" ht="13.5" customHeight="1" x14ac:dyDescent="0.2">
      <c r="A58" s="1180"/>
      <c r="B58" s="1324">
        <v>8</v>
      </c>
      <c r="C58" s="1559">
        <v>42795</v>
      </c>
      <c r="D58" s="1559"/>
      <c r="E58" s="1174"/>
      <c r="F58" s="1174"/>
      <c r="G58" s="1174"/>
      <c r="H58" s="1174"/>
      <c r="I58" s="1174"/>
      <c r="J58" s="1174"/>
      <c r="K58" s="1174"/>
      <c r="L58" s="1174"/>
      <c r="M58" s="1174"/>
      <c r="N58" s="1174"/>
      <c r="O58" s="1325"/>
      <c r="P58" s="1180"/>
    </row>
  </sheetData>
  <mergeCells count="161">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2:D42"/>
    <mergeCell ref="E57:N57"/>
    <mergeCell ref="C58:D58"/>
    <mergeCell ref="C38:D39"/>
    <mergeCell ref="E40:F40"/>
    <mergeCell ref="G40:H40"/>
    <mergeCell ref="I40:J40"/>
    <mergeCell ref="K40:L40"/>
    <mergeCell ref="M40:N40"/>
  </mergeCells>
  <conditionalFormatting sqref="E7:N7 E40:N40">
    <cfRule type="cellIs" dxfId="18"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2" customWidth="1"/>
    <col min="2" max="2" width="2.5703125" style="132" customWidth="1"/>
    <col min="3" max="3" width="1" style="132" customWidth="1"/>
    <col min="4" max="4" width="24.7109375" style="132" customWidth="1"/>
    <col min="5" max="17" width="5.42578125" style="132" customWidth="1"/>
    <col min="18" max="18" width="2.5703125" style="132" customWidth="1"/>
    <col min="19" max="19" width="1" style="132" customWidth="1"/>
    <col min="20" max="16384" width="9.140625" style="132"/>
  </cols>
  <sheetData>
    <row r="1" spans="1:19" ht="13.5" customHeight="1" x14ac:dyDescent="0.2">
      <c r="A1" s="131"/>
      <c r="B1" s="1612" t="s">
        <v>406</v>
      </c>
      <c r="C1" s="1612"/>
      <c r="D1" s="1612"/>
      <c r="E1" s="133"/>
      <c r="F1" s="133"/>
      <c r="G1" s="133"/>
      <c r="H1" s="133"/>
      <c r="I1" s="133"/>
      <c r="J1" s="133"/>
      <c r="K1" s="133"/>
      <c r="L1" s="133"/>
      <c r="M1" s="133"/>
      <c r="N1" s="133"/>
      <c r="O1" s="133"/>
      <c r="P1" s="133"/>
      <c r="Q1" s="133"/>
      <c r="R1" s="133"/>
      <c r="S1" s="131"/>
    </row>
    <row r="2" spans="1:19" ht="6" customHeight="1" x14ac:dyDescent="0.2">
      <c r="A2" s="131"/>
      <c r="B2" s="598"/>
      <c r="C2" s="598"/>
      <c r="D2" s="598"/>
      <c r="E2" s="227"/>
      <c r="F2" s="227"/>
      <c r="G2" s="227"/>
      <c r="H2" s="227"/>
      <c r="I2" s="227"/>
      <c r="J2" s="227"/>
      <c r="K2" s="227"/>
      <c r="L2" s="227"/>
      <c r="M2" s="227"/>
      <c r="N2" s="227"/>
      <c r="O2" s="227"/>
      <c r="P2" s="227"/>
      <c r="Q2" s="227"/>
      <c r="R2" s="228"/>
      <c r="S2" s="133"/>
    </row>
    <row r="3" spans="1:19" ht="10.5" customHeight="1" thickBot="1" x14ac:dyDescent="0.25">
      <c r="A3" s="131"/>
      <c r="B3" s="133"/>
      <c r="C3" s="133"/>
      <c r="D3" s="133"/>
      <c r="E3" s="569"/>
      <c r="F3" s="569"/>
      <c r="G3" s="133"/>
      <c r="H3" s="133"/>
      <c r="I3" s="133"/>
      <c r="J3" s="133"/>
      <c r="K3" s="133"/>
      <c r="L3" s="133"/>
      <c r="M3" s="133"/>
      <c r="N3" s="133"/>
      <c r="O3" s="133"/>
      <c r="P3" s="569"/>
      <c r="Q3" s="569" t="s">
        <v>70</v>
      </c>
      <c r="R3" s="229"/>
      <c r="S3" s="133"/>
    </row>
    <row r="4" spans="1:19" ht="13.5" customHeight="1" thickBot="1" x14ac:dyDescent="0.25">
      <c r="A4" s="131"/>
      <c r="B4" s="133"/>
      <c r="C4" s="392" t="s">
        <v>407</v>
      </c>
      <c r="D4" s="397"/>
      <c r="E4" s="398"/>
      <c r="F4" s="398"/>
      <c r="G4" s="398"/>
      <c r="H4" s="398"/>
      <c r="I4" s="398"/>
      <c r="J4" s="398"/>
      <c r="K4" s="398"/>
      <c r="L4" s="398"/>
      <c r="M4" s="398"/>
      <c r="N4" s="398"/>
      <c r="O4" s="398"/>
      <c r="P4" s="398"/>
      <c r="Q4" s="399"/>
      <c r="R4" s="229"/>
      <c r="S4" s="133"/>
    </row>
    <row r="5" spans="1:19" ht="12" customHeight="1" x14ac:dyDescent="0.2">
      <c r="A5" s="131"/>
      <c r="B5" s="133"/>
      <c r="C5" s="935" t="s">
        <v>78</v>
      </c>
      <c r="D5" s="935"/>
      <c r="E5" s="180"/>
      <c r="F5" s="180"/>
      <c r="G5" s="180"/>
      <c r="H5" s="180"/>
      <c r="I5" s="180"/>
      <c r="J5" s="180"/>
      <c r="K5" s="180"/>
      <c r="L5" s="180"/>
      <c r="M5" s="180"/>
      <c r="N5" s="180"/>
      <c r="O5" s="180"/>
      <c r="P5" s="180"/>
      <c r="Q5" s="180"/>
      <c r="R5" s="229"/>
      <c r="S5" s="133"/>
    </row>
    <row r="6" spans="1:19" s="92" customFormat="1" ht="13.5" customHeight="1" x14ac:dyDescent="0.2">
      <c r="A6" s="159"/>
      <c r="B6" s="168"/>
      <c r="C6" s="1609" t="s">
        <v>127</v>
      </c>
      <c r="D6" s="1610"/>
      <c r="E6" s="1610"/>
      <c r="F6" s="1610"/>
      <c r="G6" s="1610"/>
      <c r="H6" s="1610"/>
      <c r="I6" s="1610"/>
      <c r="J6" s="1610"/>
      <c r="K6" s="1610"/>
      <c r="L6" s="1610"/>
      <c r="M6" s="1610"/>
      <c r="N6" s="1610"/>
      <c r="O6" s="1610"/>
      <c r="P6" s="1610"/>
      <c r="Q6" s="1611"/>
      <c r="R6" s="229"/>
      <c r="S6" s="2"/>
    </row>
    <row r="7" spans="1:19" s="92" customFormat="1" ht="3.75" customHeight="1" x14ac:dyDescent="0.2">
      <c r="A7" s="159"/>
      <c r="B7" s="168"/>
      <c r="C7" s="936"/>
      <c r="D7" s="936"/>
      <c r="E7" s="937"/>
      <c r="F7" s="937"/>
      <c r="G7" s="937"/>
      <c r="H7" s="937"/>
      <c r="I7" s="937"/>
      <c r="J7" s="937"/>
      <c r="K7" s="937"/>
      <c r="L7" s="937"/>
      <c r="M7" s="937"/>
      <c r="N7" s="937"/>
      <c r="O7" s="937"/>
      <c r="P7" s="937"/>
      <c r="Q7" s="937"/>
      <c r="R7" s="229"/>
      <c r="S7" s="2"/>
    </row>
    <row r="8" spans="1:19" s="92" customFormat="1" ht="13.5" customHeight="1" x14ac:dyDescent="0.2">
      <c r="A8" s="159"/>
      <c r="B8" s="168"/>
      <c r="C8" s="937"/>
      <c r="D8" s="937"/>
      <c r="E8" s="1613">
        <v>2016</v>
      </c>
      <c r="F8" s="1613"/>
      <c r="G8" s="1613"/>
      <c r="H8" s="1613"/>
      <c r="I8" s="1613"/>
      <c r="J8" s="1613"/>
      <c r="K8" s="1613"/>
      <c r="L8" s="1613"/>
      <c r="M8" s="1613"/>
      <c r="N8" s="1613"/>
      <c r="O8" s="1613"/>
      <c r="P8" s="1614">
        <v>2017</v>
      </c>
      <c r="Q8" s="1614"/>
      <c r="R8" s="229"/>
      <c r="S8" s="2"/>
    </row>
    <row r="9" spans="1:19" ht="12.75" customHeight="1" x14ac:dyDescent="0.2">
      <c r="A9" s="131"/>
      <c r="B9" s="133"/>
      <c r="C9" s="1604"/>
      <c r="D9" s="1604"/>
      <c r="E9" s="728" t="s">
        <v>104</v>
      </c>
      <c r="F9" s="728" t="s">
        <v>103</v>
      </c>
      <c r="G9" s="728" t="s">
        <v>102</v>
      </c>
      <c r="H9" s="728" t="s">
        <v>101</v>
      </c>
      <c r="I9" s="728" t="s">
        <v>100</v>
      </c>
      <c r="J9" s="728" t="s">
        <v>99</v>
      </c>
      <c r="K9" s="728" t="s">
        <v>98</v>
      </c>
      <c r="L9" s="728" t="s">
        <v>97</v>
      </c>
      <c r="M9" s="728" t="s">
        <v>96</v>
      </c>
      <c r="N9" s="728" t="s">
        <v>95</v>
      </c>
      <c r="O9" s="728" t="s">
        <v>94</v>
      </c>
      <c r="P9" s="728" t="s">
        <v>93</v>
      </c>
      <c r="Q9" s="728" t="s">
        <v>104</v>
      </c>
      <c r="R9" s="229"/>
      <c r="S9" s="133"/>
    </row>
    <row r="10" spans="1:19" ht="3.75" customHeight="1" x14ac:dyDescent="0.2">
      <c r="A10" s="131"/>
      <c r="B10" s="133"/>
      <c r="C10" s="895"/>
      <c r="D10" s="895"/>
      <c r="E10" s="893"/>
      <c r="F10" s="893"/>
      <c r="G10" s="893"/>
      <c r="H10" s="893"/>
      <c r="I10" s="893"/>
      <c r="J10" s="893"/>
      <c r="K10" s="893"/>
      <c r="L10" s="893"/>
      <c r="M10" s="893"/>
      <c r="N10" s="893"/>
      <c r="O10" s="893"/>
      <c r="P10" s="893"/>
      <c r="Q10" s="893"/>
      <c r="R10" s="229"/>
      <c r="S10" s="133"/>
    </row>
    <row r="11" spans="1:19" ht="13.5" customHeight="1" x14ac:dyDescent="0.2">
      <c r="A11" s="131"/>
      <c r="B11" s="133"/>
      <c r="C11" s="1607" t="s">
        <v>391</v>
      </c>
      <c r="D11" s="1608"/>
      <c r="E11" s="894"/>
      <c r="F11" s="894"/>
      <c r="G11" s="894"/>
      <c r="H11" s="894"/>
      <c r="I11" s="894"/>
      <c r="J11" s="894"/>
      <c r="K11" s="894"/>
      <c r="L11" s="894"/>
      <c r="M11" s="894"/>
      <c r="N11" s="894"/>
      <c r="O11" s="894"/>
      <c r="P11" s="894"/>
      <c r="Q11" s="894"/>
      <c r="R11" s="229"/>
      <c r="S11" s="133"/>
    </row>
    <row r="12" spans="1:19" s="167" customFormat="1" ht="13.5" customHeight="1" x14ac:dyDescent="0.2">
      <c r="A12" s="159"/>
      <c r="B12" s="168"/>
      <c r="D12" s="941" t="s">
        <v>68</v>
      </c>
      <c r="E12" s="896">
        <v>99</v>
      </c>
      <c r="F12" s="896">
        <v>90</v>
      </c>
      <c r="G12" s="896">
        <v>84</v>
      </c>
      <c r="H12" s="896">
        <v>70</v>
      </c>
      <c r="I12" s="896">
        <v>72</v>
      </c>
      <c r="J12" s="896">
        <v>67</v>
      </c>
      <c r="K12" s="896">
        <v>51</v>
      </c>
      <c r="L12" s="896">
        <v>64</v>
      </c>
      <c r="M12" s="896">
        <v>74</v>
      </c>
      <c r="N12" s="896">
        <v>89</v>
      </c>
      <c r="O12" s="896">
        <v>95</v>
      </c>
      <c r="P12" s="896">
        <v>87</v>
      </c>
      <c r="Q12" s="896">
        <v>78</v>
      </c>
      <c r="R12" s="229"/>
      <c r="S12" s="133"/>
    </row>
    <row r="13" spans="1:19" s="156" customFormat="1" ht="18.75" customHeight="1" x14ac:dyDescent="0.2">
      <c r="A13" s="159"/>
      <c r="B13" s="168"/>
      <c r="C13" s="597"/>
      <c r="D13" s="230"/>
      <c r="E13" s="161"/>
      <c r="F13" s="161"/>
      <c r="G13" s="161"/>
      <c r="H13" s="161"/>
      <c r="I13" s="161"/>
      <c r="J13" s="161"/>
      <c r="K13" s="161"/>
      <c r="L13" s="161"/>
      <c r="M13" s="161"/>
      <c r="N13" s="161"/>
      <c r="O13" s="161"/>
      <c r="P13" s="161"/>
      <c r="Q13" s="161"/>
      <c r="R13" s="229"/>
      <c r="S13" s="133"/>
    </row>
    <row r="14" spans="1:19" s="156" customFormat="1" ht="13.5" customHeight="1" x14ac:dyDescent="0.2">
      <c r="A14" s="159"/>
      <c r="B14" s="168"/>
      <c r="C14" s="1607" t="s">
        <v>145</v>
      </c>
      <c r="D14" s="1608"/>
      <c r="E14" s="161"/>
      <c r="F14" s="161"/>
      <c r="G14" s="161"/>
      <c r="H14" s="161"/>
      <c r="I14" s="161"/>
      <c r="J14" s="161"/>
      <c r="K14" s="161"/>
      <c r="L14" s="161"/>
      <c r="M14" s="161"/>
      <c r="N14" s="161"/>
      <c r="O14" s="161"/>
      <c r="P14" s="161"/>
      <c r="Q14" s="161"/>
      <c r="R14" s="229"/>
      <c r="S14" s="133"/>
    </row>
    <row r="15" spans="1:19" s="163" customFormat="1" ht="13.5" customHeight="1" x14ac:dyDescent="0.2">
      <c r="A15" s="159"/>
      <c r="B15" s="168"/>
      <c r="D15" s="941" t="s">
        <v>68</v>
      </c>
      <c r="E15" s="929">
        <v>1549</v>
      </c>
      <c r="F15" s="929">
        <v>1313</v>
      </c>
      <c r="G15" s="929">
        <v>1226</v>
      </c>
      <c r="H15" s="929">
        <v>885</v>
      </c>
      <c r="I15" s="929">
        <v>1135</v>
      </c>
      <c r="J15" s="929">
        <v>822</v>
      </c>
      <c r="K15" s="929">
        <v>794</v>
      </c>
      <c r="L15" s="929">
        <v>857</v>
      </c>
      <c r="M15" s="929">
        <v>1206</v>
      </c>
      <c r="N15" s="929">
        <v>1448</v>
      </c>
      <c r="O15" s="929">
        <v>1983</v>
      </c>
      <c r="P15" s="929">
        <v>1653</v>
      </c>
      <c r="Q15" s="929">
        <v>1154</v>
      </c>
      <c r="R15" s="232"/>
      <c r="S15" s="157"/>
    </row>
    <row r="16" spans="1:19" s="137" customFormat="1" ht="26.25" customHeight="1" x14ac:dyDescent="0.2">
      <c r="A16" s="961"/>
      <c r="B16" s="136"/>
      <c r="C16" s="962"/>
      <c r="D16" s="963" t="s">
        <v>606</v>
      </c>
      <c r="E16" s="964">
        <v>957</v>
      </c>
      <c r="F16" s="964">
        <v>820</v>
      </c>
      <c r="G16" s="964">
        <v>673</v>
      </c>
      <c r="H16" s="964">
        <v>514</v>
      </c>
      <c r="I16" s="964">
        <v>533</v>
      </c>
      <c r="J16" s="964">
        <v>404</v>
      </c>
      <c r="K16" s="964">
        <v>533</v>
      </c>
      <c r="L16" s="964">
        <v>571</v>
      </c>
      <c r="M16" s="964">
        <v>913</v>
      </c>
      <c r="N16" s="964">
        <v>1091</v>
      </c>
      <c r="O16" s="964">
        <v>1287</v>
      </c>
      <c r="P16" s="964">
        <v>1230</v>
      </c>
      <c r="Q16" s="964">
        <v>612</v>
      </c>
      <c r="R16" s="959"/>
      <c r="S16" s="136"/>
    </row>
    <row r="17" spans="1:19" s="156" customFormat="1" ht="18.75" customHeight="1" x14ac:dyDescent="0.2">
      <c r="A17" s="159"/>
      <c r="B17" s="155"/>
      <c r="C17" s="597" t="s">
        <v>236</v>
      </c>
      <c r="D17" s="965" t="s">
        <v>607</v>
      </c>
      <c r="E17" s="950">
        <v>592</v>
      </c>
      <c r="F17" s="950">
        <v>493</v>
      </c>
      <c r="G17" s="950">
        <v>553</v>
      </c>
      <c r="H17" s="950">
        <v>371</v>
      </c>
      <c r="I17" s="950">
        <v>602</v>
      </c>
      <c r="J17" s="950">
        <v>418</v>
      </c>
      <c r="K17" s="950">
        <v>261</v>
      </c>
      <c r="L17" s="950">
        <v>286</v>
      </c>
      <c r="M17" s="950">
        <v>293</v>
      </c>
      <c r="N17" s="950">
        <v>357</v>
      </c>
      <c r="O17" s="950">
        <v>696</v>
      </c>
      <c r="P17" s="950">
        <v>423</v>
      </c>
      <c r="Q17" s="950">
        <v>542</v>
      </c>
      <c r="R17" s="229"/>
      <c r="S17" s="133"/>
    </row>
    <row r="18" spans="1:19" s="156" customFormat="1" x14ac:dyDescent="0.2">
      <c r="A18" s="159"/>
      <c r="B18" s="155"/>
      <c r="C18" s="597"/>
      <c r="D18" s="233"/>
      <c r="E18" s="161"/>
      <c r="F18" s="161"/>
      <c r="G18" s="161"/>
      <c r="H18" s="161"/>
      <c r="I18" s="161"/>
      <c r="J18" s="161"/>
      <c r="K18" s="161"/>
      <c r="L18" s="161"/>
      <c r="M18" s="161"/>
      <c r="N18" s="161"/>
      <c r="O18" s="161"/>
      <c r="P18" s="161"/>
      <c r="Q18" s="161"/>
      <c r="R18" s="229"/>
      <c r="S18" s="133"/>
    </row>
    <row r="19" spans="1:19" s="156" customFormat="1" ht="13.5" customHeight="1" x14ac:dyDescent="0.2">
      <c r="A19" s="159"/>
      <c r="B19" s="155"/>
      <c r="C19" s="597"/>
      <c r="D19" s="233"/>
      <c r="E19" s="151"/>
      <c r="F19" s="151"/>
      <c r="G19" s="151"/>
      <c r="H19" s="151"/>
      <c r="I19" s="151"/>
      <c r="J19" s="151"/>
      <c r="K19" s="151"/>
      <c r="L19" s="151"/>
      <c r="M19" s="151"/>
      <c r="N19" s="151"/>
      <c r="O19" s="151"/>
      <c r="P19" s="151"/>
      <c r="Q19" s="151"/>
      <c r="R19" s="229"/>
      <c r="S19" s="133"/>
    </row>
    <row r="20" spans="1:19" s="156" customFormat="1" ht="13.5" customHeight="1" x14ac:dyDescent="0.2">
      <c r="A20" s="159"/>
      <c r="B20" s="155"/>
      <c r="C20" s="597"/>
      <c r="D20" s="478"/>
      <c r="E20" s="162"/>
      <c r="F20" s="162"/>
      <c r="G20" s="162"/>
      <c r="H20" s="162"/>
      <c r="I20" s="162"/>
      <c r="J20" s="162"/>
      <c r="K20" s="162"/>
      <c r="L20" s="162"/>
      <c r="M20" s="162"/>
      <c r="N20" s="162"/>
      <c r="O20" s="162"/>
      <c r="P20" s="162"/>
      <c r="Q20" s="162"/>
      <c r="R20" s="229"/>
      <c r="S20" s="133"/>
    </row>
    <row r="21" spans="1:19" s="156" customFormat="1" ht="13.5" customHeight="1" x14ac:dyDescent="0.2">
      <c r="A21" s="159"/>
      <c r="B21" s="155"/>
      <c r="C21" s="597"/>
      <c r="D21" s="478"/>
      <c r="E21" s="162"/>
      <c r="F21" s="162"/>
      <c r="G21" s="162"/>
      <c r="H21" s="162"/>
      <c r="I21" s="162"/>
      <c r="J21" s="162"/>
      <c r="K21" s="162"/>
      <c r="L21" s="162"/>
      <c r="M21" s="162"/>
      <c r="N21" s="162"/>
      <c r="O21" s="162"/>
      <c r="P21" s="162"/>
      <c r="Q21" s="162"/>
      <c r="R21" s="229"/>
      <c r="S21" s="133"/>
    </row>
    <row r="22" spans="1:19" s="156" customFormat="1" ht="13.5" customHeight="1" x14ac:dyDescent="0.2">
      <c r="A22" s="154"/>
      <c r="B22" s="155"/>
      <c r="C22" s="597"/>
      <c r="D22" s="478"/>
      <c r="E22" s="162"/>
      <c r="F22" s="162"/>
      <c r="G22" s="162"/>
      <c r="H22" s="162"/>
      <c r="I22" s="162"/>
      <c r="J22" s="162"/>
      <c r="K22" s="162"/>
      <c r="L22" s="162"/>
      <c r="M22" s="162"/>
      <c r="N22" s="162"/>
      <c r="O22" s="162"/>
      <c r="P22" s="162"/>
      <c r="Q22" s="162"/>
      <c r="R22" s="229"/>
      <c r="S22" s="133"/>
    </row>
    <row r="23" spans="1:19" s="156" customFormat="1" ht="13.5" customHeight="1" x14ac:dyDescent="0.2">
      <c r="A23" s="154"/>
      <c r="B23" s="155"/>
      <c r="C23" s="597"/>
      <c r="D23" s="478"/>
      <c r="E23" s="162"/>
      <c r="F23" s="162"/>
      <c r="G23" s="162"/>
      <c r="H23" s="162"/>
      <c r="I23" s="162"/>
      <c r="J23" s="162"/>
      <c r="K23" s="162"/>
      <c r="L23" s="162"/>
      <c r="M23" s="162"/>
      <c r="N23" s="162"/>
      <c r="O23" s="162"/>
      <c r="P23" s="162"/>
      <c r="Q23" s="162"/>
      <c r="R23" s="229"/>
      <c r="S23" s="133"/>
    </row>
    <row r="24" spans="1:19" s="156" customFormat="1" ht="13.5" customHeight="1" x14ac:dyDescent="0.2">
      <c r="A24" s="154"/>
      <c r="B24" s="155"/>
      <c r="C24" s="597"/>
      <c r="D24" s="478"/>
      <c r="E24" s="162"/>
      <c r="F24" s="162"/>
      <c r="G24" s="162"/>
      <c r="H24" s="162"/>
      <c r="I24" s="162"/>
      <c r="J24" s="162"/>
      <c r="K24" s="162"/>
      <c r="L24" s="162"/>
      <c r="M24" s="162"/>
      <c r="N24" s="162"/>
      <c r="O24" s="162"/>
      <c r="P24" s="162"/>
      <c r="Q24" s="162"/>
      <c r="R24" s="229"/>
      <c r="S24" s="133"/>
    </row>
    <row r="25" spans="1:19" s="156" customFormat="1" ht="13.5" customHeight="1" x14ac:dyDescent="0.2">
      <c r="A25" s="154"/>
      <c r="B25" s="155"/>
      <c r="C25" s="597"/>
      <c r="D25" s="478"/>
      <c r="E25" s="162"/>
      <c r="F25" s="162"/>
      <c r="G25" s="162"/>
      <c r="H25" s="162"/>
      <c r="I25" s="162"/>
      <c r="J25" s="162"/>
      <c r="K25" s="162"/>
      <c r="L25" s="162"/>
      <c r="M25" s="162"/>
      <c r="N25" s="162"/>
      <c r="O25" s="162"/>
      <c r="P25" s="162"/>
      <c r="Q25" s="162"/>
      <c r="R25" s="229"/>
      <c r="S25" s="133"/>
    </row>
    <row r="26" spans="1:19" s="163" customFormat="1" ht="13.5" customHeight="1" x14ac:dyDescent="0.2">
      <c r="A26" s="164"/>
      <c r="B26" s="165"/>
      <c r="C26" s="479"/>
      <c r="D26" s="231"/>
      <c r="E26" s="166"/>
      <c r="F26" s="166"/>
      <c r="G26" s="166"/>
      <c r="H26" s="166"/>
      <c r="I26" s="166"/>
      <c r="J26" s="166"/>
      <c r="K26" s="166"/>
      <c r="L26" s="166"/>
      <c r="M26" s="166"/>
      <c r="N26" s="166"/>
      <c r="O26" s="166"/>
      <c r="P26" s="166"/>
      <c r="Q26" s="166"/>
      <c r="R26" s="232"/>
      <c r="S26" s="157"/>
    </row>
    <row r="27" spans="1:19" ht="13.5" customHeight="1" x14ac:dyDescent="0.2">
      <c r="A27" s="131"/>
      <c r="B27" s="133"/>
      <c r="C27" s="597"/>
      <c r="D27" s="134"/>
      <c r="E27" s="162"/>
      <c r="F27" s="162"/>
      <c r="G27" s="162"/>
      <c r="H27" s="162"/>
      <c r="I27" s="162"/>
      <c r="J27" s="162"/>
      <c r="K27" s="162"/>
      <c r="L27" s="162"/>
      <c r="M27" s="162"/>
      <c r="N27" s="162"/>
      <c r="O27" s="162"/>
      <c r="P27" s="162"/>
      <c r="Q27" s="162"/>
      <c r="R27" s="229"/>
      <c r="S27" s="133"/>
    </row>
    <row r="28" spans="1:19" s="156" customFormat="1" ht="13.5" customHeight="1" x14ac:dyDescent="0.2">
      <c r="A28" s="154"/>
      <c r="B28" s="155"/>
      <c r="C28" s="597"/>
      <c r="D28" s="134"/>
      <c r="E28" s="162"/>
      <c r="F28" s="162"/>
      <c r="G28" s="162"/>
      <c r="H28" s="162"/>
      <c r="I28" s="162"/>
      <c r="J28" s="162"/>
      <c r="K28" s="162"/>
      <c r="L28" s="162"/>
      <c r="M28" s="162"/>
      <c r="N28" s="162"/>
      <c r="O28" s="162"/>
      <c r="P28" s="162"/>
      <c r="Q28" s="162"/>
      <c r="R28" s="229"/>
      <c r="S28" s="133"/>
    </row>
    <row r="29" spans="1:19" s="156" customFormat="1" ht="13.5" customHeight="1" x14ac:dyDescent="0.2">
      <c r="A29" s="154"/>
      <c r="B29" s="155"/>
      <c r="C29" s="597"/>
      <c r="D29" s="233"/>
      <c r="E29" s="162"/>
      <c r="F29" s="162"/>
      <c r="G29" s="162"/>
      <c r="H29" s="162"/>
      <c r="I29" s="162"/>
      <c r="J29" s="162"/>
      <c r="K29" s="162"/>
      <c r="L29" s="162"/>
      <c r="M29" s="162"/>
      <c r="N29" s="162"/>
      <c r="O29" s="162"/>
      <c r="P29" s="162"/>
      <c r="Q29" s="162"/>
      <c r="R29" s="229"/>
      <c r="S29" s="133"/>
    </row>
    <row r="30" spans="1:19" s="156" customFormat="1" ht="13.5" customHeight="1" x14ac:dyDescent="0.2">
      <c r="A30" s="154"/>
      <c r="B30" s="155"/>
      <c r="C30" s="597"/>
      <c r="D30" s="731"/>
      <c r="E30" s="732"/>
      <c r="F30" s="732"/>
      <c r="G30" s="732"/>
      <c r="H30" s="732"/>
      <c r="I30" s="732"/>
      <c r="J30" s="732"/>
      <c r="K30" s="732"/>
      <c r="L30" s="732"/>
      <c r="M30" s="732"/>
      <c r="N30" s="732"/>
      <c r="O30" s="732"/>
      <c r="P30" s="732"/>
      <c r="Q30" s="732"/>
      <c r="R30" s="229"/>
      <c r="S30" s="133"/>
    </row>
    <row r="31" spans="1:19" s="163" customFormat="1" ht="13.5" customHeight="1" x14ac:dyDescent="0.2">
      <c r="A31" s="164"/>
      <c r="B31" s="165"/>
      <c r="C31" s="479"/>
      <c r="D31" s="733"/>
      <c r="E31" s="733"/>
      <c r="F31" s="733"/>
      <c r="G31" s="733"/>
      <c r="H31" s="733"/>
      <c r="I31" s="733"/>
      <c r="J31" s="733"/>
      <c r="K31" s="733"/>
      <c r="L31" s="733"/>
      <c r="M31" s="733"/>
      <c r="N31" s="733"/>
      <c r="O31" s="733"/>
      <c r="P31" s="733"/>
      <c r="Q31" s="733"/>
      <c r="R31" s="232"/>
      <c r="S31" s="157"/>
    </row>
    <row r="32" spans="1:19" ht="35.25" customHeight="1" x14ac:dyDescent="0.2">
      <c r="A32" s="131"/>
      <c r="B32" s="133"/>
      <c r="C32" s="597"/>
      <c r="D32" s="734"/>
      <c r="E32" s="732"/>
      <c r="F32" s="732"/>
      <c r="G32" s="732"/>
      <c r="H32" s="732"/>
      <c r="I32" s="732"/>
      <c r="J32" s="732"/>
      <c r="K32" s="732"/>
      <c r="L32" s="732"/>
      <c r="M32" s="732"/>
      <c r="N32" s="732"/>
      <c r="O32" s="732"/>
      <c r="P32" s="732"/>
      <c r="Q32" s="732"/>
      <c r="R32" s="229"/>
      <c r="S32" s="133"/>
    </row>
    <row r="33" spans="1:19" ht="13.5" customHeight="1" x14ac:dyDescent="0.2">
      <c r="A33" s="131"/>
      <c r="B33" s="133"/>
      <c r="C33" s="942" t="s">
        <v>179</v>
      </c>
      <c r="D33" s="943"/>
      <c r="E33" s="943"/>
      <c r="F33" s="943"/>
      <c r="G33" s="943"/>
      <c r="H33" s="943"/>
      <c r="I33" s="943"/>
      <c r="J33" s="943"/>
      <c r="K33" s="943"/>
      <c r="L33" s="943"/>
      <c r="M33" s="943"/>
      <c r="N33" s="943"/>
      <c r="O33" s="943"/>
      <c r="P33" s="943"/>
      <c r="Q33" s="944"/>
      <c r="R33" s="229"/>
      <c r="S33" s="160"/>
    </row>
    <row r="34" spans="1:19" s="156" customFormat="1" ht="3.75" customHeight="1" x14ac:dyDescent="0.2">
      <c r="A34" s="154"/>
      <c r="B34" s="155"/>
      <c r="C34" s="597"/>
      <c r="D34" s="233"/>
      <c r="E34" s="162"/>
      <c r="F34" s="162"/>
      <c r="G34" s="162"/>
      <c r="H34" s="162"/>
      <c r="I34" s="162"/>
      <c r="J34" s="162"/>
      <c r="K34" s="162"/>
      <c r="L34" s="162"/>
      <c r="M34" s="162"/>
      <c r="N34" s="162"/>
      <c r="O34" s="162"/>
      <c r="P34" s="162"/>
      <c r="Q34" s="162"/>
      <c r="R34" s="229"/>
      <c r="S34" s="133"/>
    </row>
    <row r="35" spans="1:19" ht="12.75" customHeight="1" x14ac:dyDescent="0.2">
      <c r="A35" s="131"/>
      <c r="B35" s="133"/>
      <c r="C35" s="1604"/>
      <c r="D35" s="1604"/>
      <c r="E35" s="928">
        <v>2004</v>
      </c>
      <c r="F35" s="930" t="s">
        <v>608</v>
      </c>
      <c r="G35" s="930" t="s">
        <v>609</v>
      </c>
      <c r="H35" s="930" t="s">
        <v>610</v>
      </c>
      <c r="I35" s="928" t="s">
        <v>611</v>
      </c>
      <c r="J35" s="928" t="s">
        <v>612</v>
      </c>
      <c r="K35" s="928" t="s">
        <v>613</v>
      </c>
      <c r="L35" s="921" t="s">
        <v>614</v>
      </c>
      <c r="M35" s="924" t="s">
        <v>615</v>
      </c>
      <c r="N35" s="938">
        <v>2013</v>
      </c>
      <c r="O35" s="938">
        <v>2014</v>
      </c>
      <c r="P35" s="938">
        <v>2015</v>
      </c>
      <c r="Q35" s="938">
        <v>2016</v>
      </c>
      <c r="R35" s="229"/>
      <c r="S35" s="133"/>
    </row>
    <row r="36" spans="1:19" ht="3.75" customHeight="1" x14ac:dyDescent="0.2">
      <c r="A36" s="131"/>
      <c r="B36" s="133"/>
      <c r="C36" s="895"/>
      <c r="D36" s="895"/>
      <c r="E36" s="882"/>
      <c r="F36" s="882"/>
      <c r="G36" s="916"/>
      <c r="H36" s="931"/>
      <c r="I36" s="996"/>
      <c r="J36" s="996"/>
      <c r="K36" s="996"/>
      <c r="L36" s="916"/>
      <c r="M36" s="916"/>
      <c r="N36" s="939"/>
      <c r="O36" s="939"/>
      <c r="P36" s="939"/>
      <c r="Q36" s="939"/>
      <c r="R36" s="229"/>
      <c r="S36" s="133"/>
    </row>
    <row r="37" spans="1:19" ht="13.5" customHeight="1" x14ac:dyDescent="0.2">
      <c r="A37" s="131"/>
      <c r="B37" s="133"/>
      <c r="C37" s="1607" t="s">
        <v>391</v>
      </c>
      <c r="D37" s="1608"/>
      <c r="E37" s="882"/>
      <c r="F37" s="882"/>
      <c r="G37" s="916"/>
      <c r="H37" s="931"/>
      <c r="I37" s="996"/>
      <c r="J37" s="996"/>
      <c r="K37" s="996"/>
      <c r="L37" s="916"/>
      <c r="M37" s="916"/>
      <c r="N37" s="939"/>
      <c r="O37" s="939"/>
      <c r="P37" s="939"/>
      <c r="Q37" s="939"/>
      <c r="R37" s="229"/>
      <c r="S37" s="133"/>
    </row>
    <row r="38" spans="1:19" s="167" customFormat="1" ht="13.5" customHeight="1" x14ac:dyDescent="0.2">
      <c r="A38" s="159"/>
      <c r="B38" s="168"/>
      <c r="D38" s="941" t="s">
        <v>68</v>
      </c>
      <c r="E38" s="940" t="s">
        <v>392</v>
      </c>
      <c r="F38" s="896">
        <v>34</v>
      </c>
      <c r="G38" s="896">
        <v>49</v>
      </c>
      <c r="H38" s="896">
        <v>28</v>
      </c>
      <c r="I38" s="913">
        <v>54</v>
      </c>
      <c r="J38" s="913">
        <v>423</v>
      </c>
      <c r="K38" s="913">
        <v>324</v>
      </c>
      <c r="L38" s="922">
        <v>266</v>
      </c>
      <c r="M38" s="925">
        <v>550</v>
      </c>
      <c r="N38" s="917">
        <v>547</v>
      </c>
      <c r="O38" s="917">
        <v>344</v>
      </c>
      <c r="P38" s="917">
        <v>254</v>
      </c>
      <c r="Q38" s="917">
        <v>211</v>
      </c>
      <c r="R38" s="229"/>
      <c r="S38" s="133"/>
    </row>
    <row r="39" spans="1:19" s="156" customFormat="1" ht="18.75" customHeight="1" x14ac:dyDescent="0.2">
      <c r="A39" s="154"/>
      <c r="B39" s="155"/>
      <c r="C39" s="597"/>
      <c r="D39" s="230"/>
      <c r="E39" s="883"/>
      <c r="F39" s="883"/>
      <c r="G39" s="926"/>
      <c r="H39" s="161"/>
      <c r="I39" s="915"/>
      <c r="J39" s="915"/>
      <c r="K39" s="915"/>
      <c r="L39" s="918"/>
      <c r="M39" s="926"/>
      <c r="N39" s="920"/>
      <c r="O39" s="920"/>
      <c r="P39" s="920"/>
      <c r="Q39" s="920"/>
      <c r="R39" s="229"/>
      <c r="S39" s="133"/>
    </row>
    <row r="40" spans="1:19" s="156" customFormat="1" ht="13.5" customHeight="1" x14ac:dyDescent="0.2">
      <c r="A40" s="154"/>
      <c r="B40" s="155"/>
      <c r="C40" s="1607" t="s">
        <v>145</v>
      </c>
      <c r="D40" s="1608"/>
      <c r="E40" s="883"/>
      <c r="F40" s="883"/>
      <c r="G40" s="926"/>
      <c r="H40" s="161"/>
      <c r="I40" s="915"/>
      <c r="J40" s="915"/>
      <c r="K40" s="915"/>
      <c r="L40" s="918"/>
      <c r="M40" s="926"/>
      <c r="N40" s="920"/>
      <c r="O40" s="920"/>
      <c r="P40" s="920"/>
      <c r="Q40" s="920"/>
      <c r="R40" s="229"/>
      <c r="S40" s="133"/>
    </row>
    <row r="41" spans="1:19" s="163" customFormat="1" ht="13.5" customHeight="1" x14ac:dyDescent="0.2">
      <c r="A41" s="164"/>
      <c r="B41" s="165"/>
      <c r="D41" s="941" t="s">
        <v>68</v>
      </c>
      <c r="E41" s="940" t="s">
        <v>392</v>
      </c>
      <c r="F41" s="897">
        <v>588</v>
      </c>
      <c r="G41" s="897">
        <v>664</v>
      </c>
      <c r="H41" s="897">
        <v>891</v>
      </c>
      <c r="I41" s="914">
        <v>1422</v>
      </c>
      <c r="J41" s="914">
        <v>19278</v>
      </c>
      <c r="K41" s="914">
        <v>6145</v>
      </c>
      <c r="L41" s="923">
        <v>3601</v>
      </c>
      <c r="M41" s="927">
        <v>8703</v>
      </c>
      <c r="N41" s="919">
        <v>7434</v>
      </c>
      <c r="O41" s="919">
        <v>4460</v>
      </c>
      <c r="P41" s="919">
        <v>3872</v>
      </c>
      <c r="Q41" s="919">
        <v>4126</v>
      </c>
      <c r="R41" s="232"/>
      <c r="S41" s="157"/>
    </row>
    <row r="42" spans="1:19" s="137" customFormat="1" ht="26.25" customHeight="1" x14ac:dyDescent="0.2">
      <c r="A42" s="135"/>
      <c r="B42" s="136"/>
      <c r="C42" s="962"/>
      <c r="D42" s="963" t="s">
        <v>606</v>
      </c>
      <c r="E42" s="966" t="s">
        <v>392</v>
      </c>
      <c r="F42" s="968">
        <v>186</v>
      </c>
      <c r="G42" s="968">
        <v>101</v>
      </c>
      <c r="H42" s="968">
        <v>116</v>
      </c>
      <c r="I42" s="967">
        <v>122</v>
      </c>
      <c r="J42" s="967">
        <v>9492</v>
      </c>
      <c r="K42" s="967">
        <v>3334</v>
      </c>
      <c r="L42" s="969">
        <v>2266</v>
      </c>
      <c r="M42" s="970">
        <v>4718</v>
      </c>
      <c r="N42" s="971">
        <v>3439</v>
      </c>
      <c r="O42" s="971">
        <v>2281</v>
      </c>
      <c r="P42" s="971">
        <v>2413</v>
      </c>
      <c r="Q42" s="971">
        <v>2142</v>
      </c>
      <c r="R42" s="959"/>
      <c r="S42" s="136"/>
    </row>
    <row r="43" spans="1:19" s="156" customFormat="1" ht="18.75" customHeight="1" x14ac:dyDescent="0.2">
      <c r="A43" s="154"/>
      <c r="B43" s="155"/>
      <c r="C43" s="597" t="s">
        <v>236</v>
      </c>
      <c r="D43" s="965" t="s">
        <v>607</v>
      </c>
      <c r="E43" s="940" t="s">
        <v>392</v>
      </c>
      <c r="F43" s="946">
        <v>402</v>
      </c>
      <c r="G43" s="946">
        <v>563</v>
      </c>
      <c r="H43" s="946">
        <v>775</v>
      </c>
      <c r="I43" s="945">
        <v>1300</v>
      </c>
      <c r="J43" s="945">
        <v>9786</v>
      </c>
      <c r="K43" s="945">
        <v>2811</v>
      </c>
      <c r="L43" s="947">
        <v>1335</v>
      </c>
      <c r="M43" s="948">
        <v>3985</v>
      </c>
      <c r="N43" s="949">
        <v>3995</v>
      </c>
      <c r="O43" s="949">
        <v>2179</v>
      </c>
      <c r="P43" s="949">
        <v>1459</v>
      </c>
      <c r="Q43" s="949">
        <v>1984</v>
      </c>
      <c r="R43" s="229"/>
      <c r="S43" s="133"/>
    </row>
    <row r="44" spans="1:19" s="156" customFormat="1" ht="13.5" customHeight="1" x14ac:dyDescent="0.2">
      <c r="A44" s="154"/>
      <c r="B44" s="155"/>
      <c r="C44" s="597"/>
      <c r="D44" s="233"/>
      <c r="E44" s="162"/>
      <c r="F44" s="162"/>
      <c r="G44" s="162"/>
      <c r="H44" s="162"/>
      <c r="I44" s="162"/>
      <c r="J44" s="162"/>
      <c r="K44" s="162"/>
      <c r="L44" s="162"/>
      <c r="M44" s="162"/>
      <c r="N44" s="162"/>
      <c r="O44" s="162"/>
      <c r="P44" s="162"/>
      <c r="Q44" s="162"/>
      <c r="R44" s="229"/>
      <c r="S44" s="133"/>
    </row>
    <row r="45" spans="1:19" s="898" customFormat="1" ht="13.5" customHeight="1" x14ac:dyDescent="0.2">
      <c r="A45" s="900"/>
      <c r="B45" s="900"/>
      <c r="C45" s="901"/>
      <c r="D45" s="731"/>
      <c r="E45" s="732"/>
      <c r="F45" s="732"/>
      <c r="G45" s="732"/>
      <c r="H45" s="732"/>
      <c r="I45" s="732"/>
      <c r="J45" s="732"/>
      <c r="K45" s="732"/>
      <c r="L45" s="732"/>
      <c r="M45" s="732"/>
      <c r="N45" s="732"/>
      <c r="O45" s="732"/>
      <c r="P45" s="732"/>
      <c r="Q45" s="732"/>
      <c r="R45" s="229"/>
      <c r="S45" s="133"/>
    </row>
    <row r="46" spans="1:19" s="899" customFormat="1" ht="13.5" customHeight="1" x14ac:dyDescent="0.2">
      <c r="A46" s="733"/>
      <c r="B46" s="733"/>
      <c r="C46" s="903"/>
      <c r="D46" s="733"/>
      <c r="E46" s="904"/>
      <c r="F46" s="904"/>
      <c r="G46" s="904"/>
      <c r="H46" s="904"/>
      <c r="I46" s="904"/>
      <c r="J46" s="904"/>
      <c r="K46" s="904"/>
      <c r="L46" s="904"/>
      <c r="M46" s="904"/>
      <c r="N46" s="904"/>
      <c r="O46" s="904"/>
      <c r="P46" s="904"/>
      <c r="Q46" s="904"/>
      <c r="R46" s="229"/>
      <c r="S46" s="133"/>
    </row>
    <row r="47" spans="1:19" s="601" customFormat="1" ht="13.5" customHeight="1" x14ac:dyDescent="0.2">
      <c r="A47" s="902"/>
      <c r="B47" s="902"/>
      <c r="C47" s="901"/>
      <c r="D47" s="734"/>
      <c r="E47" s="732"/>
      <c r="F47" s="732"/>
      <c r="G47" s="732"/>
      <c r="H47" s="732"/>
      <c r="I47" s="732"/>
      <c r="J47" s="732"/>
      <c r="K47" s="732"/>
      <c r="L47" s="732"/>
      <c r="M47" s="732"/>
      <c r="N47" s="732"/>
      <c r="O47" s="732"/>
      <c r="P47" s="732"/>
      <c r="Q47" s="732"/>
      <c r="R47" s="229"/>
      <c r="S47" s="133"/>
    </row>
    <row r="48" spans="1:19" s="898" customFormat="1" ht="13.5" customHeight="1" x14ac:dyDescent="0.2">
      <c r="A48" s="900"/>
      <c r="B48" s="900"/>
      <c r="C48" s="901"/>
      <c r="D48" s="734"/>
      <c r="E48" s="732"/>
      <c r="F48" s="732"/>
      <c r="G48" s="732"/>
      <c r="H48" s="732"/>
      <c r="I48" s="732"/>
      <c r="J48" s="732"/>
      <c r="K48" s="732"/>
      <c r="L48" s="732"/>
      <c r="M48" s="732"/>
      <c r="N48" s="732"/>
      <c r="O48" s="732"/>
      <c r="P48" s="732"/>
      <c r="Q48" s="732"/>
      <c r="R48" s="229"/>
      <c r="S48" s="133"/>
    </row>
    <row r="49" spans="1:19" s="898" customFormat="1" ht="13.5" customHeight="1" x14ac:dyDescent="0.2">
      <c r="A49" s="900"/>
      <c r="B49" s="900"/>
      <c r="C49" s="901"/>
      <c r="D49" s="731"/>
      <c r="E49" s="732"/>
      <c r="F49" s="732"/>
      <c r="G49" s="732"/>
      <c r="H49" s="732"/>
      <c r="I49" s="732"/>
      <c r="J49" s="732"/>
      <c r="K49" s="732"/>
      <c r="L49" s="732"/>
      <c r="M49" s="732"/>
      <c r="N49" s="732"/>
      <c r="O49" s="732"/>
      <c r="P49" s="732"/>
      <c r="Q49" s="732"/>
      <c r="R49" s="229"/>
      <c r="S49" s="133"/>
    </row>
    <row r="50" spans="1:19" s="898" customFormat="1" ht="13.5" customHeight="1" x14ac:dyDescent="0.2">
      <c r="A50" s="900"/>
      <c r="B50" s="900"/>
      <c r="C50" s="901"/>
      <c r="D50" s="731"/>
      <c r="E50" s="732"/>
      <c r="F50" s="732"/>
      <c r="G50" s="732"/>
      <c r="H50" s="732"/>
      <c r="I50" s="732"/>
      <c r="J50" s="732"/>
      <c r="K50" s="732"/>
      <c r="L50" s="732"/>
      <c r="M50" s="732"/>
      <c r="N50" s="732"/>
      <c r="O50" s="732"/>
      <c r="P50" s="732"/>
      <c r="Q50" s="732"/>
      <c r="R50" s="229"/>
      <c r="S50" s="133"/>
    </row>
    <row r="51" spans="1:19" s="601" customFormat="1" ht="13.5" customHeight="1" x14ac:dyDescent="0.2">
      <c r="A51" s="902"/>
      <c r="B51" s="902"/>
      <c r="C51" s="905"/>
      <c r="D51" s="1606"/>
      <c r="E51" s="1606"/>
      <c r="F51" s="1606"/>
      <c r="G51" s="1606"/>
      <c r="H51" s="906"/>
      <c r="I51" s="906"/>
      <c r="J51" s="906"/>
      <c r="K51" s="906"/>
      <c r="L51" s="906"/>
      <c r="M51" s="906"/>
      <c r="N51" s="906"/>
      <c r="O51" s="906"/>
      <c r="P51" s="906"/>
      <c r="Q51" s="906"/>
      <c r="R51" s="229"/>
      <c r="S51" s="133"/>
    </row>
    <row r="52" spans="1:19" s="601" customFormat="1" ht="13.5" customHeight="1" x14ac:dyDescent="0.2">
      <c r="A52" s="902"/>
      <c r="B52" s="902"/>
      <c r="C52" s="902"/>
      <c r="D52" s="902"/>
      <c r="E52" s="902"/>
      <c r="F52" s="902"/>
      <c r="G52" s="902"/>
      <c r="H52" s="902"/>
      <c r="I52" s="902"/>
      <c r="J52" s="902"/>
      <c r="K52" s="902"/>
      <c r="L52" s="902"/>
      <c r="M52" s="902"/>
      <c r="N52" s="902"/>
      <c r="O52" s="902"/>
      <c r="P52" s="902"/>
      <c r="Q52" s="902"/>
      <c r="R52" s="229"/>
      <c r="S52" s="133"/>
    </row>
    <row r="53" spans="1:19" s="601" customFormat="1" ht="13.5" customHeight="1" x14ac:dyDescent="0.2">
      <c r="A53" s="902"/>
      <c r="B53" s="902"/>
      <c r="C53" s="907"/>
      <c r="D53" s="908"/>
      <c r="E53" s="909"/>
      <c r="F53" s="909"/>
      <c r="G53" s="909"/>
      <c r="H53" s="909"/>
      <c r="I53" s="909"/>
      <c r="J53" s="909"/>
      <c r="K53" s="909"/>
      <c r="L53" s="909"/>
      <c r="M53" s="909"/>
      <c r="N53" s="909"/>
      <c r="O53" s="909"/>
      <c r="P53" s="909"/>
      <c r="Q53" s="909"/>
      <c r="R53" s="229"/>
      <c r="S53" s="133"/>
    </row>
    <row r="54" spans="1:19" s="601" customFormat="1" ht="13.5" customHeight="1" x14ac:dyDescent="0.2">
      <c r="A54" s="902"/>
      <c r="B54" s="902"/>
      <c r="C54" s="1604"/>
      <c r="D54" s="1604"/>
      <c r="E54" s="910"/>
      <c r="F54" s="910"/>
      <c r="G54" s="910"/>
      <c r="H54" s="910"/>
      <c r="I54" s="910"/>
      <c r="J54" s="910"/>
      <c r="K54" s="910"/>
      <c r="L54" s="910"/>
      <c r="M54" s="910"/>
      <c r="N54" s="910"/>
      <c r="O54" s="910"/>
      <c r="P54" s="910"/>
      <c r="Q54" s="910"/>
      <c r="R54" s="229"/>
      <c r="S54" s="133"/>
    </row>
    <row r="55" spans="1:19" s="601" customFormat="1" ht="13.5" customHeight="1" x14ac:dyDescent="0.2">
      <c r="A55" s="902"/>
      <c r="B55" s="902"/>
      <c r="C55" s="1605"/>
      <c r="D55" s="1605"/>
      <c r="E55" s="911"/>
      <c r="F55" s="911"/>
      <c r="G55" s="911"/>
      <c r="H55" s="911"/>
      <c r="I55" s="911"/>
      <c r="J55" s="911"/>
      <c r="K55" s="911"/>
      <c r="L55" s="911"/>
      <c r="M55" s="911"/>
      <c r="N55" s="911"/>
      <c r="O55" s="911"/>
      <c r="P55" s="911"/>
      <c r="Q55" s="911"/>
      <c r="R55" s="229"/>
      <c r="S55" s="133"/>
    </row>
    <row r="56" spans="1:19" s="601" customFormat="1" ht="13.5" customHeight="1" x14ac:dyDescent="0.2">
      <c r="A56" s="902"/>
      <c r="B56" s="902"/>
      <c r="C56" s="903"/>
      <c r="D56" s="912"/>
      <c r="E56" s="911"/>
      <c r="F56" s="911"/>
      <c r="G56" s="911"/>
      <c r="H56" s="911"/>
      <c r="I56" s="911"/>
      <c r="J56" s="911"/>
      <c r="K56" s="911"/>
      <c r="L56" s="911"/>
      <c r="M56" s="911"/>
      <c r="N56" s="911"/>
      <c r="O56" s="911"/>
      <c r="P56" s="911"/>
      <c r="Q56" s="911"/>
      <c r="R56" s="229"/>
      <c r="S56" s="133"/>
    </row>
    <row r="57" spans="1:19" s="601" customFormat="1" ht="13.5" customHeight="1" x14ac:dyDescent="0.2">
      <c r="A57" s="902"/>
      <c r="B57" s="902"/>
      <c r="C57" s="901"/>
      <c r="D57" s="734"/>
      <c r="E57" s="911"/>
      <c r="F57" s="911"/>
      <c r="G57" s="911"/>
      <c r="H57" s="911"/>
      <c r="I57" s="911"/>
      <c r="J57" s="911"/>
      <c r="K57" s="911"/>
      <c r="L57" s="911"/>
      <c r="M57" s="911"/>
      <c r="N57" s="911"/>
      <c r="O57" s="911"/>
      <c r="P57" s="911"/>
      <c r="Q57" s="911"/>
      <c r="R57" s="229"/>
      <c r="S57" s="133"/>
    </row>
    <row r="58" spans="1:19" s="960" customFormat="1" ht="13.5" customHeight="1" x14ac:dyDescent="0.2">
      <c r="A58" s="958"/>
      <c r="B58" s="958"/>
      <c r="C58" s="1603" t="s">
        <v>616</v>
      </c>
      <c r="D58" s="1603"/>
      <c r="E58" s="1603"/>
      <c r="F58" s="1603"/>
      <c r="G58" s="1603"/>
      <c r="H58" s="1603"/>
      <c r="I58" s="1603"/>
      <c r="J58" s="1603"/>
      <c r="K58" s="1603"/>
      <c r="L58" s="1603"/>
      <c r="M58" s="1603"/>
      <c r="N58" s="1603"/>
      <c r="O58" s="1603"/>
      <c r="P58" s="1603"/>
      <c r="Q58" s="1603"/>
      <c r="R58" s="959"/>
      <c r="S58" s="136"/>
    </row>
    <row r="59" spans="1:19" s="137" customFormat="1" ht="13.5" customHeight="1" x14ac:dyDescent="0.2">
      <c r="A59" s="958"/>
      <c r="B59" s="958"/>
      <c r="C59" s="1603"/>
      <c r="D59" s="1603"/>
      <c r="E59" s="1603"/>
      <c r="F59" s="1603"/>
      <c r="G59" s="1603"/>
      <c r="H59" s="1603"/>
      <c r="I59" s="1603"/>
      <c r="J59" s="1603"/>
      <c r="K59" s="1603"/>
      <c r="L59" s="1603"/>
      <c r="M59" s="1603"/>
      <c r="N59" s="1603"/>
      <c r="O59" s="1603"/>
      <c r="P59" s="1603"/>
      <c r="Q59" s="1603"/>
      <c r="R59" s="959"/>
      <c r="S59" s="136"/>
    </row>
    <row r="60" spans="1:19" s="411" customFormat="1" ht="13.5" customHeight="1" x14ac:dyDescent="0.2">
      <c r="A60" s="902"/>
      <c r="B60" s="902"/>
      <c r="C60" s="474" t="s">
        <v>435</v>
      </c>
      <c r="D60" s="432"/>
      <c r="E60" s="932"/>
      <c r="F60" s="932"/>
      <c r="G60" s="932"/>
      <c r="H60" s="932"/>
      <c r="I60" s="933" t="s">
        <v>134</v>
      </c>
      <c r="J60" s="934"/>
      <c r="K60" s="934"/>
      <c r="L60" s="934"/>
      <c r="M60" s="506"/>
      <c r="N60" s="577"/>
      <c r="O60" s="577"/>
      <c r="P60" s="577"/>
      <c r="Q60" s="577"/>
      <c r="R60" s="229"/>
    </row>
    <row r="61" spans="1:19" ht="13.5" customHeight="1" x14ac:dyDescent="0.2">
      <c r="A61" s="131"/>
      <c r="B61" s="133"/>
      <c r="C61" s="452"/>
      <c r="D61" s="133"/>
      <c r="E61" s="170"/>
      <c r="F61" s="1552">
        <v>42795</v>
      </c>
      <c r="G61" s="1552"/>
      <c r="H61" s="1552"/>
      <c r="I61" s="1552"/>
      <c r="J61" s="1552"/>
      <c r="K61" s="1552"/>
      <c r="L61" s="1552"/>
      <c r="M61" s="1552"/>
      <c r="N61" s="1552"/>
      <c r="O61" s="1552"/>
      <c r="P61" s="1552"/>
      <c r="Q61" s="1552"/>
      <c r="R61" s="400">
        <v>9</v>
      </c>
      <c r="S61" s="133"/>
    </row>
    <row r="62" spans="1:19" ht="15" customHeight="1" x14ac:dyDescent="0.2">
      <c r="B62" s="452"/>
    </row>
  </sheetData>
  <dataConsolidate/>
  <mergeCells count="16">
    <mergeCell ref="C6:Q6"/>
    <mergeCell ref="C11:D11"/>
    <mergeCell ref="C14:D14"/>
    <mergeCell ref="B1:D1"/>
    <mergeCell ref="C35:D35"/>
    <mergeCell ref="E8:O8"/>
    <mergeCell ref="P8:Q8"/>
    <mergeCell ref="C59:Q59"/>
    <mergeCell ref="F61:Q61"/>
    <mergeCell ref="C54:D54"/>
    <mergeCell ref="C55:D55"/>
    <mergeCell ref="C9:D9"/>
    <mergeCell ref="D51:G51"/>
    <mergeCell ref="C37:D37"/>
    <mergeCell ref="C40:D40"/>
    <mergeCell ref="C58:Q58"/>
  </mergeCells>
  <conditionalFormatting sqref="E9:Q11 E8 H35:Q37 E35:G35">
    <cfRule type="cellIs" dxfId="17"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sheetPr>
  <dimension ref="A1:V76"/>
  <sheetViews>
    <sheetView showRuler="0" zoomScaleNormal="100" workbookViewId="0"/>
  </sheetViews>
  <sheetFormatPr defaultRowHeight="12.75" x14ac:dyDescent="0.2"/>
  <cols>
    <col min="1" max="1" width="1" style="92" customWidth="1"/>
    <col min="2" max="2" width="2.5703125" style="92" customWidth="1"/>
    <col min="3" max="3" width="1" style="92" customWidth="1"/>
    <col min="4" max="4" width="30.42578125" style="92" customWidth="1"/>
    <col min="5" max="17" width="5" style="92" customWidth="1"/>
    <col min="18" max="18" width="2.5703125" style="92" customWidth="1"/>
    <col min="19" max="19" width="1" style="92" customWidth="1"/>
    <col min="20" max="16384" width="9.140625" style="92"/>
  </cols>
  <sheetData>
    <row r="1" spans="1:19" ht="13.5" customHeight="1" x14ac:dyDescent="0.2">
      <c r="A1" s="2"/>
      <c r="B1" s="4"/>
      <c r="C1" s="4"/>
      <c r="D1" s="1615" t="s">
        <v>321</v>
      </c>
      <c r="E1" s="1615"/>
      <c r="F1" s="1615"/>
      <c r="G1" s="1615"/>
      <c r="H1" s="1615"/>
      <c r="I1" s="1615"/>
      <c r="J1" s="1615"/>
      <c r="K1" s="1615"/>
      <c r="L1" s="1615"/>
      <c r="M1" s="1615"/>
      <c r="N1" s="1615"/>
      <c r="O1" s="1615"/>
      <c r="P1" s="1615"/>
      <c r="Q1" s="1615"/>
      <c r="R1" s="1615"/>
      <c r="S1" s="2"/>
    </row>
    <row r="2" spans="1:19" ht="6" customHeight="1" x14ac:dyDescent="0.2">
      <c r="A2" s="2"/>
      <c r="B2" s="1616"/>
      <c r="C2" s="1617"/>
      <c r="D2" s="1618"/>
      <c r="E2" s="4"/>
      <c r="F2" s="4"/>
      <c r="G2" s="4"/>
      <c r="H2" s="4"/>
      <c r="I2" s="4"/>
      <c r="J2" s="4"/>
      <c r="K2" s="4"/>
      <c r="L2" s="4"/>
      <c r="M2" s="4"/>
      <c r="N2" s="4"/>
      <c r="O2" s="4"/>
      <c r="P2" s="4"/>
      <c r="Q2" s="4"/>
      <c r="R2" s="4"/>
      <c r="S2" s="2"/>
    </row>
    <row r="3" spans="1:19" ht="13.5" customHeight="1" thickBot="1" x14ac:dyDescent="0.25">
      <c r="A3" s="2"/>
      <c r="B3" s="222"/>
      <c r="C3" s="4"/>
      <c r="D3" s="4"/>
      <c r="E3" s="614"/>
      <c r="F3" s="614"/>
      <c r="G3" s="614"/>
      <c r="H3" s="614"/>
      <c r="I3" s="538"/>
      <c r="J3" s="614"/>
      <c r="K3" s="614"/>
      <c r="L3" s="614"/>
      <c r="M3" s="614"/>
      <c r="N3" s="614"/>
      <c r="O3" s="614"/>
      <c r="P3" s="614"/>
      <c r="Q3" s="614" t="s">
        <v>73</v>
      </c>
      <c r="R3" s="4"/>
      <c r="S3" s="2"/>
    </row>
    <row r="4" spans="1:19" s="7" customFormat="1" ht="13.5" customHeight="1" thickBot="1" x14ac:dyDescent="0.25">
      <c r="A4" s="6"/>
      <c r="B4" s="221"/>
      <c r="C4" s="396" t="s">
        <v>214</v>
      </c>
      <c r="D4" s="539"/>
      <c r="E4" s="539"/>
      <c r="F4" s="539"/>
      <c r="G4" s="539"/>
      <c r="H4" s="539"/>
      <c r="I4" s="539"/>
      <c r="J4" s="539"/>
      <c r="K4" s="539"/>
      <c r="L4" s="539"/>
      <c r="M4" s="539"/>
      <c r="N4" s="539"/>
      <c r="O4" s="539"/>
      <c r="P4" s="539"/>
      <c r="Q4" s="540"/>
      <c r="R4" s="4"/>
      <c r="S4" s="6"/>
    </row>
    <row r="5" spans="1:19" ht="4.5" customHeight="1" x14ac:dyDescent="0.2">
      <c r="A5" s="2"/>
      <c r="B5" s="222"/>
      <c r="C5" s="1619" t="s">
        <v>78</v>
      </c>
      <c r="D5" s="1619"/>
      <c r="E5" s="1620"/>
      <c r="F5" s="1620"/>
      <c r="G5" s="1620"/>
      <c r="H5" s="1620"/>
      <c r="I5" s="1620"/>
      <c r="J5" s="1620"/>
      <c r="K5" s="1620"/>
      <c r="L5" s="1620"/>
      <c r="M5" s="1620"/>
      <c r="N5" s="1620"/>
      <c r="O5" s="618"/>
      <c r="P5" s="618"/>
      <c r="Q5" s="618"/>
      <c r="R5" s="4"/>
      <c r="S5" s="2"/>
    </row>
    <row r="6" spans="1:19" ht="12" customHeight="1" x14ac:dyDescent="0.2">
      <c r="A6" s="2"/>
      <c r="B6" s="222"/>
      <c r="C6" s="1619"/>
      <c r="D6" s="1619"/>
      <c r="E6" s="1621" t="str">
        <f>+'11desemprego_IEFP'!E6:O6</f>
        <v>2016</v>
      </c>
      <c r="F6" s="1621"/>
      <c r="G6" s="1621"/>
      <c r="H6" s="1621"/>
      <c r="I6" s="1621"/>
      <c r="J6" s="1621"/>
      <c r="K6" s="1621"/>
      <c r="L6" s="1621"/>
      <c r="M6" s="1621"/>
      <c r="N6" s="1621"/>
      <c r="O6" s="1621"/>
      <c r="P6" s="1621" t="str">
        <f>+'11desemprego_IEFP'!P6</f>
        <v>2017</v>
      </c>
      <c r="Q6" s="1621"/>
      <c r="R6" s="4"/>
      <c r="S6" s="2"/>
    </row>
    <row r="7" spans="1:19" x14ac:dyDescent="0.2">
      <c r="A7" s="2"/>
      <c r="B7" s="222"/>
      <c r="C7" s="621"/>
      <c r="D7" s="621"/>
      <c r="E7" s="615" t="s">
        <v>104</v>
      </c>
      <c r="F7" s="728" t="s">
        <v>103</v>
      </c>
      <c r="G7" s="728" t="s">
        <v>102</v>
      </c>
      <c r="H7" s="728" t="s">
        <v>101</v>
      </c>
      <c r="I7" s="728" t="s">
        <v>100</v>
      </c>
      <c r="J7" s="728" t="s">
        <v>99</v>
      </c>
      <c r="K7" s="728" t="s">
        <v>98</v>
      </c>
      <c r="L7" s="728" t="s">
        <v>97</v>
      </c>
      <c r="M7" s="728" t="s">
        <v>96</v>
      </c>
      <c r="N7" s="728" t="s">
        <v>95</v>
      </c>
      <c r="O7" s="728" t="s">
        <v>94</v>
      </c>
      <c r="P7" s="728" t="s">
        <v>93</v>
      </c>
      <c r="Q7" s="728" t="s">
        <v>104</v>
      </c>
      <c r="R7" s="618"/>
      <c r="S7" s="2"/>
    </row>
    <row r="8" spans="1:19" s="527" customFormat="1" ht="15" customHeight="1" x14ac:dyDescent="0.2">
      <c r="A8" s="91"/>
      <c r="B8" s="223"/>
      <c r="C8" s="1622" t="s">
        <v>68</v>
      </c>
      <c r="D8" s="1622"/>
      <c r="E8" s="541">
        <v>53632</v>
      </c>
      <c r="F8" s="542">
        <v>53464</v>
      </c>
      <c r="G8" s="542">
        <v>50136</v>
      </c>
      <c r="H8" s="542">
        <v>50006</v>
      </c>
      <c r="I8" s="542">
        <v>49496</v>
      </c>
      <c r="J8" s="542">
        <v>47270</v>
      </c>
      <c r="K8" s="542">
        <v>50372</v>
      </c>
      <c r="L8" s="542">
        <v>65454</v>
      </c>
      <c r="M8" s="542">
        <v>58289</v>
      </c>
      <c r="N8" s="542">
        <v>58242</v>
      </c>
      <c r="O8" s="542">
        <v>46032</v>
      </c>
      <c r="P8" s="542">
        <v>59506</v>
      </c>
      <c r="Q8" s="542">
        <v>43954</v>
      </c>
      <c r="R8" s="528"/>
      <c r="S8" s="91"/>
    </row>
    <row r="9" spans="1:19" s="536" customFormat="1" ht="11.25" customHeight="1" x14ac:dyDescent="0.2">
      <c r="A9" s="543"/>
      <c r="B9" s="544"/>
      <c r="C9" s="545"/>
      <c r="D9" s="464" t="s">
        <v>188</v>
      </c>
      <c r="E9" s="148">
        <v>18462</v>
      </c>
      <c r="F9" s="158">
        <v>18033</v>
      </c>
      <c r="G9" s="158">
        <v>17496</v>
      </c>
      <c r="H9" s="158">
        <v>17589</v>
      </c>
      <c r="I9" s="158">
        <v>17755</v>
      </c>
      <c r="J9" s="158">
        <v>17218</v>
      </c>
      <c r="K9" s="158">
        <v>17861</v>
      </c>
      <c r="L9" s="158">
        <v>24367</v>
      </c>
      <c r="M9" s="158">
        <v>18986</v>
      </c>
      <c r="N9" s="158">
        <v>17680</v>
      </c>
      <c r="O9" s="158">
        <v>15172</v>
      </c>
      <c r="P9" s="158">
        <v>19649</v>
      </c>
      <c r="Q9" s="158">
        <v>15305</v>
      </c>
      <c r="R9" s="546"/>
      <c r="S9" s="543"/>
    </row>
    <row r="10" spans="1:19" s="536" customFormat="1" ht="11.25" customHeight="1" x14ac:dyDescent="0.2">
      <c r="A10" s="543"/>
      <c r="B10" s="544"/>
      <c r="C10" s="545"/>
      <c r="D10" s="464" t="s">
        <v>189</v>
      </c>
      <c r="E10" s="148">
        <v>10301</v>
      </c>
      <c r="F10" s="158">
        <v>10413</v>
      </c>
      <c r="G10" s="158">
        <v>9883</v>
      </c>
      <c r="H10" s="158">
        <v>10200</v>
      </c>
      <c r="I10" s="158">
        <v>10157</v>
      </c>
      <c r="J10" s="158">
        <v>9810</v>
      </c>
      <c r="K10" s="158">
        <v>10785</v>
      </c>
      <c r="L10" s="158">
        <v>13736</v>
      </c>
      <c r="M10" s="158">
        <v>11712</v>
      </c>
      <c r="N10" s="158">
        <v>10505</v>
      </c>
      <c r="O10" s="158">
        <v>9732</v>
      </c>
      <c r="P10" s="158">
        <v>12220</v>
      </c>
      <c r="Q10" s="158">
        <v>8845</v>
      </c>
      <c r="R10" s="546"/>
      <c r="S10" s="543"/>
    </row>
    <row r="11" spans="1:19" s="536" customFormat="1" ht="11.25" customHeight="1" x14ac:dyDescent="0.2">
      <c r="A11" s="543"/>
      <c r="B11" s="544"/>
      <c r="C11" s="545"/>
      <c r="D11" s="464" t="s">
        <v>190</v>
      </c>
      <c r="E11" s="148">
        <v>15193</v>
      </c>
      <c r="F11" s="158">
        <v>15595</v>
      </c>
      <c r="G11" s="158">
        <v>13934</v>
      </c>
      <c r="H11" s="158">
        <v>14140</v>
      </c>
      <c r="I11" s="158">
        <v>13635</v>
      </c>
      <c r="J11" s="158">
        <v>12836</v>
      </c>
      <c r="K11" s="158">
        <v>13482</v>
      </c>
      <c r="L11" s="158">
        <v>16420</v>
      </c>
      <c r="M11" s="158">
        <v>14644</v>
      </c>
      <c r="N11" s="158">
        <v>13538</v>
      </c>
      <c r="O11" s="158">
        <v>11033</v>
      </c>
      <c r="P11" s="158">
        <v>16067</v>
      </c>
      <c r="Q11" s="158">
        <v>12143</v>
      </c>
      <c r="R11" s="546"/>
      <c r="S11" s="543"/>
    </row>
    <row r="12" spans="1:19" s="536" customFormat="1" ht="11.25" customHeight="1" x14ac:dyDescent="0.2">
      <c r="A12" s="543"/>
      <c r="B12" s="544"/>
      <c r="C12" s="545"/>
      <c r="D12" s="464" t="s">
        <v>191</v>
      </c>
      <c r="E12" s="148">
        <v>4264</v>
      </c>
      <c r="F12" s="158">
        <v>4603</v>
      </c>
      <c r="G12" s="158">
        <v>3707</v>
      </c>
      <c r="H12" s="158">
        <v>3864</v>
      </c>
      <c r="I12" s="158">
        <v>3788</v>
      </c>
      <c r="J12" s="158">
        <v>3782</v>
      </c>
      <c r="K12" s="158">
        <v>4299</v>
      </c>
      <c r="L12" s="158">
        <v>4915</v>
      </c>
      <c r="M12" s="158">
        <v>5553</v>
      </c>
      <c r="N12" s="158">
        <v>4477</v>
      </c>
      <c r="O12" s="158">
        <v>3802</v>
      </c>
      <c r="P12" s="158">
        <v>4796</v>
      </c>
      <c r="Q12" s="158">
        <v>3361</v>
      </c>
      <c r="R12" s="546"/>
      <c r="S12" s="543"/>
    </row>
    <row r="13" spans="1:19" s="536" customFormat="1" ht="11.25" customHeight="1" x14ac:dyDescent="0.2">
      <c r="A13" s="543"/>
      <c r="B13" s="544"/>
      <c r="C13" s="545"/>
      <c r="D13" s="464" t="s">
        <v>192</v>
      </c>
      <c r="E13" s="148">
        <v>2906</v>
      </c>
      <c r="F13" s="158">
        <v>2481</v>
      </c>
      <c r="G13" s="158">
        <v>2210</v>
      </c>
      <c r="H13" s="158">
        <v>2040</v>
      </c>
      <c r="I13" s="158">
        <v>1828</v>
      </c>
      <c r="J13" s="158">
        <v>1556</v>
      </c>
      <c r="K13" s="158">
        <v>1775</v>
      </c>
      <c r="L13" s="158">
        <v>2951</v>
      </c>
      <c r="M13" s="158">
        <v>4546</v>
      </c>
      <c r="N13" s="158">
        <v>9353</v>
      </c>
      <c r="O13" s="158">
        <v>4374</v>
      </c>
      <c r="P13" s="158">
        <v>3838</v>
      </c>
      <c r="Q13" s="158">
        <v>2313</v>
      </c>
      <c r="R13" s="546"/>
      <c r="S13" s="543"/>
    </row>
    <row r="14" spans="1:19" s="536" customFormat="1" ht="11.25" customHeight="1" x14ac:dyDescent="0.2">
      <c r="A14" s="543"/>
      <c r="B14" s="544"/>
      <c r="C14" s="545"/>
      <c r="D14" s="464" t="s">
        <v>130</v>
      </c>
      <c r="E14" s="148">
        <v>1285</v>
      </c>
      <c r="F14" s="158">
        <v>1266</v>
      </c>
      <c r="G14" s="158">
        <v>1920</v>
      </c>
      <c r="H14" s="158">
        <v>1109</v>
      </c>
      <c r="I14" s="158">
        <v>1255</v>
      </c>
      <c r="J14" s="158">
        <v>920</v>
      </c>
      <c r="K14" s="158">
        <v>938</v>
      </c>
      <c r="L14" s="158">
        <v>1363</v>
      </c>
      <c r="M14" s="158">
        <v>1373</v>
      </c>
      <c r="N14" s="158">
        <v>1328</v>
      </c>
      <c r="O14" s="158">
        <v>926</v>
      </c>
      <c r="P14" s="158">
        <v>1368</v>
      </c>
      <c r="Q14" s="158">
        <v>864</v>
      </c>
      <c r="R14" s="546"/>
      <c r="S14" s="543"/>
    </row>
    <row r="15" spans="1:19" s="536" customFormat="1" ht="11.25" customHeight="1" x14ac:dyDescent="0.2">
      <c r="A15" s="543"/>
      <c r="B15" s="544"/>
      <c r="C15" s="545"/>
      <c r="D15" s="464" t="s">
        <v>131</v>
      </c>
      <c r="E15" s="148">
        <v>1221</v>
      </c>
      <c r="F15" s="158">
        <v>1073</v>
      </c>
      <c r="G15" s="158">
        <v>986</v>
      </c>
      <c r="H15" s="158">
        <v>1064</v>
      </c>
      <c r="I15" s="158">
        <v>1078</v>
      </c>
      <c r="J15" s="158">
        <v>1148</v>
      </c>
      <c r="K15" s="158">
        <v>1232</v>
      </c>
      <c r="L15" s="158">
        <v>1702</v>
      </c>
      <c r="M15" s="158">
        <v>1475</v>
      </c>
      <c r="N15" s="158">
        <v>1361</v>
      </c>
      <c r="O15" s="158">
        <v>993</v>
      </c>
      <c r="P15" s="158">
        <v>1568</v>
      </c>
      <c r="Q15" s="158">
        <v>1123</v>
      </c>
      <c r="R15" s="546"/>
      <c r="S15" s="543"/>
    </row>
    <row r="16" spans="1:19" s="552" customFormat="1" ht="15" customHeight="1" x14ac:dyDescent="0.2">
      <c r="A16" s="547"/>
      <c r="B16" s="548"/>
      <c r="C16" s="1622" t="s">
        <v>289</v>
      </c>
      <c r="D16" s="1622"/>
      <c r="E16" s="549"/>
      <c r="F16" s="550"/>
      <c r="G16" s="550"/>
      <c r="H16" s="550"/>
      <c r="I16" s="550"/>
      <c r="J16" s="550"/>
      <c r="K16" s="550"/>
      <c r="L16" s="550"/>
      <c r="M16" s="550"/>
      <c r="N16" s="550"/>
      <c r="O16" s="550"/>
      <c r="P16" s="550"/>
      <c r="Q16" s="550"/>
      <c r="R16" s="551"/>
      <c r="S16" s="547"/>
    </row>
    <row r="17" spans="1:19" s="536" customFormat="1" ht="12" customHeight="1" x14ac:dyDescent="0.2">
      <c r="A17" s="543"/>
      <c r="B17" s="544"/>
      <c r="C17" s="545"/>
      <c r="D17" s="93" t="s">
        <v>485</v>
      </c>
      <c r="E17" s="158">
        <v>6661</v>
      </c>
      <c r="F17" s="158">
        <v>6525</v>
      </c>
      <c r="G17" s="158">
        <v>6224</v>
      </c>
      <c r="H17" s="158">
        <v>6109</v>
      </c>
      <c r="I17" s="158">
        <v>5461</v>
      </c>
      <c r="J17" s="158">
        <v>4938</v>
      </c>
      <c r="K17" s="158">
        <v>5306</v>
      </c>
      <c r="L17" s="158">
        <v>7308</v>
      </c>
      <c r="M17" s="158">
        <v>7247</v>
      </c>
      <c r="N17" s="158">
        <v>6746</v>
      </c>
      <c r="O17" s="158">
        <v>4562</v>
      </c>
      <c r="P17" s="158">
        <v>7157</v>
      </c>
      <c r="Q17" s="158">
        <v>5527</v>
      </c>
      <c r="R17" s="546"/>
      <c r="S17" s="543"/>
    </row>
    <row r="18" spans="1:19" s="536" customFormat="1" ht="12" customHeight="1" x14ac:dyDescent="0.2">
      <c r="A18" s="543"/>
      <c r="B18" s="544"/>
      <c r="C18" s="545"/>
      <c r="D18" s="93" t="s">
        <v>486</v>
      </c>
      <c r="E18" s="158">
        <v>4770</v>
      </c>
      <c r="F18" s="158">
        <v>4830</v>
      </c>
      <c r="G18" s="158">
        <v>4502</v>
      </c>
      <c r="H18" s="158">
        <v>4440</v>
      </c>
      <c r="I18" s="158">
        <v>3806</v>
      </c>
      <c r="J18" s="158">
        <v>3747</v>
      </c>
      <c r="K18" s="158">
        <v>4274</v>
      </c>
      <c r="L18" s="158">
        <v>4601</v>
      </c>
      <c r="M18" s="158">
        <v>4625</v>
      </c>
      <c r="N18" s="158">
        <v>4446</v>
      </c>
      <c r="O18" s="158">
        <v>4193</v>
      </c>
      <c r="P18" s="158">
        <v>5028</v>
      </c>
      <c r="Q18" s="158">
        <v>3615</v>
      </c>
      <c r="R18" s="546"/>
      <c r="S18" s="543"/>
    </row>
    <row r="19" spans="1:19" s="536" customFormat="1" ht="12" customHeight="1" x14ac:dyDescent="0.2">
      <c r="A19" s="543"/>
      <c r="B19" s="544"/>
      <c r="C19" s="545"/>
      <c r="D19" s="93" t="s">
        <v>487</v>
      </c>
      <c r="E19" s="158">
        <v>3798</v>
      </c>
      <c r="F19" s="158">
        <v>3532</v>
      </c>
      <c r="G19" s="158">
        <v>3500</v>
      </c>
      <c r="H19" s="158">
        <v>3422</v>
      </c>
      <c r="I19" s="158">
        <v>3161</v>
      </c>
      <c r="J19" s="158">
        <v>2634</v>
      </c>
      <c r="K19" s="158">
        <v>2668</v>
      </c>
      <c r="L19" s="158">
        <v>3628</v>
      </c>
      <c r="M19" s="158">
        <v>4028</v>
      </c>
      <c r="N19" s="158">
        <v>5005</v>
      </c>
      <c r="O19" s="158">
        <v>3155</v>
      </c>
      <c r="P19" s="158">
        <v>3932</v>
      </c>
      <c r="Q19" s="158">
        <v>2975</v>
      </c>
      <c r="R19" s="546"/>
      <c r="S19" s="543"/>
    </row>
    <row r="20" spans="1:19" s="536" customFormat="1" ht="12" customHeight="1" x14ac:dyDescent="0.2">
      <c r="A20" s="543"/>
      <c r="B20" s="544"/>
      <c r="C20" s="545"/>
      <c r="D20" s="93" t="s">
        <v>488</v>
      </c>
      <c r="E20" s="158">
        <v>3297</v>
      </c>
      <c r="F20" s="158">
        <v>3082</v>
      </c>
      <c r="G20" s="158">
        <v>2990</v>
      </c>
      <c r="H20" s="158">
        <v>2864</v>
      </c>
      <c r="I20" s="158">
        <v>3104</v>
      </c>
      <c r="J20" s="158">
        <v>2445</v>
      </c>
      <c r="K20" s="158">
        <v>2522</v>
      </c>
      <c r="L20" s="158">
        <v>3304</v>
      </c>
      <c r="M20" s="158">
        <v>3924</v>
      </c>
      <c r="N20" s="158">
        <v>5583</v>
      </c>
      <c r="O20" s="158">
        <v>3189</v>
      </c>
      <c r="P20" s="158">
        <v>3883</v>
      </c>
      <c r="Q20" s="158">
        <v>2726</v>
      </c>
      <c r="R20" s="546"/>
      <c r="S20" s="543"/>
    </row>
    <row r="21" spans="1:19" s="536" customFormat="1" ht="11.25" customHeight="1" x14ac:dyDescent="0.2">
      <c r="A21" s="543"/>
      <c r="B21" s="544"/>
      <c r="C21" s="545"/>
      <c r="D21" s="93" t="s">
        <v>491</v>
      </c>
      <c r="E21" s="158">
        <v>2670</v>
      </c>
      <c r="F21" s="158">
        <v>2531</v>
      </c>
      <c r="G21" s="158">
        <v>2447</v>
      </c>
      <c r="H21" s="158">
        <v>2520</v>
      </c>
      <c r="I21" s="158">
        <v>2440</v>
      </c>
      <c r="J21" s="158">
        <v>2232</v>
      </c>
      <c r="K21" s="158">
        <v>2471</v>
      </c>
      <c r="L21" s="158">
        <v>3100</v>
      </c>
      <c r="M21" s="158">
        <v>2879</v>
      </c>
      <c r="N21" s="158">
        <v>2534</v>
      </c>
      <c r="O21" s="158">
        <v>1972</v>
      </c>
      <c r="P21" s="158">
        <v>3063</v>
      </c>
      <c r="Q21" s="158">
        <v>2249</v>
      </c>
      <c r="R21" s="546"/>
      <c r="S21" s="543"/>
    </row>
    <row r="22" spans="1:19" s="536" customFormat="1" ht="15" customHeight="1" x14ac:dyDescent="0.2">
      <c r="A22" s="543"/>
      <c r="B22" s="544"/>
      <c r="C22" s="1622" t="s">
        <v>215</v>
      </c>
      <c r="D22" s="1622"/>
      <c r="E22" s="541">
        <v>7397</v>
      </c>
      <c r="F22" s="542">
        <v>6899</v>
      </c>
      <c r="G22" s="542">
        <v>6138</v>
      </c>
      <c r="H22" s="542">
        <v>6219</v>
      </c>
      <c r="I22" s="542">
        <v>6033</v>
      </c>
      <c r="J22" s="542">
        <v>7416</v>
      </c>
      <c r="K22" s="542">
        <v>8550</v>
      </c>
      <c r="L22" s="542">
        <v>11450</v>
      </c>
      <c r="M22" s="542">
        <v>8863</v>
      </c>
      <c r="N22" s="542">
        <v>6840</v>
      </c>
      <c r="O22" s="542">
        <v>4501</v>
      </c>
      <c r="P22" s="542">
        <v>7255</v>
      </c>
      <c r="Q22" s="542">
        <v>5967</v>
      </c>
      <c r="R22" s="546"/>
      <c r="S22" s="543"/>
    </row>
    <row r="23" spans="1:19" s="552" customFormat="1" ht="12" customHeight="1" x14ac:dyDescent="0.2">
      <c r="A23" s="547"/>
      <c r="B23" s="548"/>
      <c r="C23" s="1622" t="s">
        <v>290</v>
      </c>
      <c r="D23" s="1622"/>
      <c r="E23" s="541">
        <v>46235</v>
      </c>
      <c r="F23" s="542">
        <v>46565</v>
      </c>
      <c r="G23" s="542">
        <v>43998</v>
      </c>
      <c r="H23" s="542">
        <v>43787</v>
      </c>
      <c r="I23" s="542">
        <v>43463</v>
      </c>
      <c r="J23" s="542">
        <v>39854</v>
      </c>
      <c r="K23" s="542">
        <v>41822</v>
      </c>
      <c r="L23" s="542">
        <v>54004</v>
      </c>
      <c r="M23" s="542">
        <v>49426</v>
      </c>
      <c r="N23" s="542">
        <v>51402</v>
      </c>
      <c r="O23" s="542">
        <v>41531</v>
      </c>
      <c r="P23" s="542">
        <v>52251</v>
      </c>
      <c r="Q23" s="542">
        <v>37987</v>
      </c>
      <c r="R23" s="553"/>
      <c r="S23" s="547"/>
    </row>
    <row r="24" spans="1:19" s="536" customFormat="1" ht="12.75" customHeight="1" x14ac:dyDescent="0.2">
      <c r="A24" s="543"/>
      <c r="B24" s="554"/>
      <c r="C24" s="545"/>
      <c r="D24" s="470" t="s">
        <v>341</v>
      </c>
      <c r="E24" s="148">
        <v>2081</v>
      </c>
      <c r="F24" s="158">
        <v>2275</v>
      </c>
      <c r="G24" s="158">
        <v>1938</v>
      </c>
      <c r="H24" s="158">
        <v>1719</v>
      </c>
      <c r="I24" s="158">
        <v>1638</v>
      </c>
      <c r="J24" s="158">
        <v>1922</v>
      </c>
      <c r="K24" s="158">
        <v>2080</v>
      </c>
      <c r="L24" s="158">
        <v>1932</v>
      </c>
      <c r="M24" s="158">
        <v>3263</v>
      </c>
      <c r="N24" s="158">
        <v>3129</v>
      </c>
      <c r="O24" s="158">
        <v>2018</v>
      </c>
      <c r="P24" s="158">
        <v>2425</v>
      </c>
      <c r="Q24" s="158">
        <v>1490</v>
      </c>
      <c r="R24" s="546"/>
      <c r="S24" s="543"/>
    </row>
    <row r="25" spans="1:19" s="536" customFormat="1" ht="11.25" customHeight="1" x14ac:dyDescent="0.2">
      <c r="A25" s="543"/>
      <c r="B25" s="554"/>
      <c r="C25" s="545"/>
      <c r="D25" s="470" t="s">
        <v>216</v>
      </c>
      <c r="E25" s="148">
        <v>10827</v>
      </c>
      <c r="F25" s="158">
        <v>10831</v>
      </c>
      <c r="G25" s="158">
        <v>10170</v>
      </c>
      <c r="H25" s="158">
        <v>10210</v>
      </c>
      <c r="I25" s="158">
        <v>9093</v>
      </c>
      <c r="J25" s="158">
        <v>8214</v>
      </c>
      <c r="K25" s="158">
        <v>8566</v>
      </c>
      <c r="L25" s="158">
        <v>9824</v>
      </c>
      <c r="M25" s="158">
        <v>9610</v>
      </c>
      <c r="N25" s="158">
        <v>8942</v>
      </c>
      <c r="O25" s="158">
        <v>8911</v>
      </c>
      <c r="P25" s="158">
        <v>10796</v>
      </c>
      <c r="Q25" s="158">
        <v>8104</v>
      </c>
      <c r="R25" s="546"/>
      <c r="S25" s="543"/>
    </row>
    <row r="26" spans="1:19" s="536" customFormat="1" ht="11.25" customHeight="1" x14ac:dyDescent="0.2">
      <c r="A26" s="543"/>
      <c r="B26" s="554"/>
      <c r="C26" s="545"/>
      <c r="D26" s="470" t="s">
        <v>164</v>
      </c>
      <c r="E26" s="148">
        <v>33119</v>
      </c>
      <c r="F26" s="158">
        <v>33248</v>
      </c>
      <c r="G26" s="158">
        <v>31703</v>
      </c>
      <c r="H26" s="158">
        <v>31708</v>
      </c>
      <c r="I26" s="158">
        <v>32585</v>
      </c>
      <c r="J26" s="158">
        <v>29568</v>
      </c>
      <c r="K26" s="158">
        <v>31038</v>
      </c>
      <c r="L26" s="158">
        <v>42044</v>
      </c>
      <c r="M26" s="158">
        <v>36347</v>
      </c>
      <c r="N26" s="158">
        <v>39175</v>
      </c>
      <c r="O26" s="158">
        <v>30486</v>
      </c>
      <c r="P26" s="158">
        <v>38813</v>
      </c>
      <c r="Q26" s="158">
        <v>28197</v>
      </c>
      <c r="R26" s="546"/>
      <c r="S26" s="543"/>
    </row>
    <row r="27" spans="1:19" s="536" customFormat="1" ht="11.25" customHeight="1" x14ac:dyDescent="0.2">
      <c r="A27" s="543"/>
      <c r="B27" s="554"/>
      <c r="C27" s="545"/>
      <c r="D27" s="470" t="s">
        <v>217</v>
      </c>
      <c r="E27" s="148">
        <v>208</v>
      </c>
      <c r="F27" s="158">
        <v>211</v>
      </c>
      <c r="G27" s="158">
        <v>187</v>
      </c>
      <c r="H27" s="158">
        <v>150</v>
      </c>
      <c r="I27" s="158">
        <v>147</v>
      </c>
      <c r="J27" s="158">
        <v>150</v>
      </c>
      <c r="K27" s="158">
        <v>138</v>
      </c>
      <c r="L27" s="158">
        <v>204</v>
      </c>
      <c r="M27" s="158">
        <v>206</v>
      </c>
      <c r="N27" s="158">
        <v>156</v>
      </c>
      <c r="O27" s="158">
        <v>116</v>
      </c>
      <c r="P27" s="158">
        <v>217</v>
      </c>
      <c r="Q27" s="158">
        <v>196</v>
      </c>
      <c r="R27" s="546"/>
      <c r="S27" s="543"/>
    </row>
    <row r="28" spans="1:19" ht="10.5" customHeight="1" thickBot="1" x14ac:dyDescent="0.25">
      <c r="A28" s="2"/>
      <c r="B28" s="222"/>
      <c r="C28" s="555"/>
      <c r="D28" s="13"/>
      <c r="E28" s="614"/>
      <c r="F28" s="614"/>
      <c r="G28" s="614"/>
      <c r="H28" s="614"/>
      <c r="I28" s="614"/>
      <c r="J28" s="537"/>
      <c r="K28" s="537"/>
      <c r="L28" s="537"/>
      <c r="M28" s="537"/>
      <c r="N28" s="537"/>
      <c r="O28" s="537"/>
      <c r="P28" s="537"/>
      <c r="Q28" s="537"/>
      <c r="R28" s="618"/>
      <c r="S28" s="2"/>
    </row>
    <row r="29" spans="1:19" ht="13.5" customHeight="1" thickBot="1" x14ac:dyDescent="0.25">
      <c r="A29" s="2"/>
      <c r="B29" s="222"/>
      <c r="C29" s="396" t="s">
        <v>218</v>
      </c>
      <c r="D29" s="539"/>
      <c r="E29" s="557"/>
      <c r="F29" s="557"/>
      <c r="G29" s="557"/>
      <c r="H29" s="557"/>
      <c r="I29" s="557"/>
      <c r="J29" s="557"/>
      <c r="K29" s="557"/>
      <c r="L29" s="557"/>
      <c r="M29" s="557"/>
      <c r="N29" s="557"/>
      <c r="O29" s="557"/>
      <c r="P29" s="557"/>
      <c r="Q29" s="558"/>
      <c r="R29" s="618"/>
      <c r="S29" s="2"/>
    </row>
    <row r="30" spans="1:19" ht="9.75" customHeight="1" x14ac:dyDescent="0.2">
      <c r="A30" s="2"/>
      <c r="B30" s="222"/>
      <c r="C30" s="617" t="s">
        <v>78</v>
      </c>
      <c r="D30" s="13"/>
      <c r="E30" s="556"/>
      <c r="F30" s="556"/>
      <c r="G30" s="556"/>
      <c r="H30" s="556"/>
      <c r="I30" s="556"/>
      <c r="J30" s="556"/>
      <c r="K30" s="556"/>
      <c r="L30" s="556"/>
      <c r="M30" s="556"/>
      <c r="N30" s="556"/>
      <c r="O30" s="556"/>
      <c r="P30" s="556"/>
      <c r="Q30" s="559"/>
      <c r="R30" s="618"/>
      <c r="S30" s="2"/>
    </row>
    <row r="31" spans="1:19" ht="15" customHeight="1" x14ac:dyDescent="0.2">
      <c r="A31" s="2"/>
      <c r="B31" s="222"/>
      <c r="C31" s="1622" t="s">
        <v>68</v>
      </c>
      <c r="D31" s="1622"/>
      <c r="E31" s="541">
        <v>15617</v>
      </c>
      <c r="F31" s="542">
        <v>16334</v>
      </c>
      <c r="G31" s="542">
        <v>14251</v>
      </c>
      <c r="H31" s="542">
        <v>16872</v>
      </c>
      <c r="I31" s="542">
        <v>16274</v>
      </c>
      <c r="J31" s="542">
        <v>11950</v>
      </c>
      <c r="K31" s="542">
        <v>9593</v>
      </c>
      <c r="L31" s="542">
        <v>11158</v>
      </c>
      <c r="M31" s="542">
        <v>9445</v>
      </c>
      <c r="N31" s="542">
        <v>8324</v>
      </c>
      <c r="O31" s="542">
        <v>5966</v>
      </c>
      <c r="P31" s="542">
        <v>11226</v>
      </c>
      <c r="Q31" s="542">
        <v>14064</v>
      </c>
      <c r="R31" s="618"/>
      <c r="S31" s="2"/>
    </row>
    <row r="32" spans="1:19" ht="12" customHeight="1" x14ac:dyDescent="0.2">
      <c r="A32" s="2"/>
      <c r="B32" s="222"/>
      <c r="C32" s="475"/>
      <c r="D32" s="464" t="s">
        <v>188</v>
      </c>
      <c r="E32" s="148">
        <v>5978</v>
      </c>
      <c r="F32" s="158">
        <v>5685</v>
      </c>
      <c r="G32" s="158">
        <v>4846</v>
      </c>
      <c r="H32" s="158">
        <v>5461</v>
      </c>
      <c r="I32" s="158">
        <v>5329</v>
      </c>
      <c r="J32" s="158">
        <v>4188</v>
      </c>
      <c r="K32" s="158">
        <v>2386</v>
      </c>
      <c r="L32" s="158">
        <v>3376</v>
      </c>
      <c r="M32" s="158">
        <v>2953</v>
      </c>
      <c r="N32" s="158">
        <v>2568</v>
      </c>
      <c r="O32" s="158">
        <v>1657</v>
      </c>
      <c r="P32" s="158">
        <v>3019</v>
      </c>
      <c r="Q32" s="158">
        <v>4268</v>
      </c>
      <c r="R32" s="618"/>
      <c r="S32" s="2"/>
    </row>
    <row r="33" spans="1:19" ht="12" customHeight="1" x14ac:dyDescent="0.2">
      <c r="A33" s="2"/>
      <c r="B33" s="222"/>
      <c r="C33" s="475"/>
      <c r="D33" s="464" t="s">
        <v>189</v>
      </c>
      <c r="E33" s="148">
        <v>4262</v>
      </c>
      <c r="F33" s="158">
        <v>4611</v>
      </c>
      <c r="G33" s="158">
        <v>3790</v>
      </c>
      <c r="H33" s="158">
        <v>5177</v>
      </c>
      <c r="I33" s="158">
        <v>5033</v>
      </c>
      <c r="J33" s="158">
        <v>3584</v>
      </c>
      <c r="K33" s="158">
        <v>3823</v>
      </c>
      <c r="L33" s="158">
        <v>4251</v>
      </c>
      <c r="M33" s="158">
        <v>3382</v>
      </c>
      <c r="N33" s="158">
        <v>2784</v>
      </c>
      <c r="O33" s="158">
        <v>2263</v>
      </c>
      <c r="P33" s="158">
        <v>4022</v>
      </c>
      <c r="Q33" s="158">
        <v>3817</v>
      </c>
      <c r="R33" s="618"/>
      <c r="S33" s="2"/>
    </row>
    <row r="34" spans="1:19" ht="12" customHeight="1" x14ac:dyDescent="0.2">
      <c r="A34" s="2"/>
      <c r="B34" s="222"/>
      <c r="C34" s="475"/>
      <c r="D34" s="464" t="s">
        <v>59</v>
      </c>
      <c r="E34" s="148">
        <v>2155</v>
      </c>
      <c r="F34" s="158">
        <v>2347</v>
      </c>
      <c r="G34" s="158">
        <v>1939</v>
      </c>
      <c r="H34" s="158">
        <v>2414</v>
      </c>
      <c r="I34" s="158">
        <v>2574</v>
      </c>
      <c r="J34" s="158">
        <v>1946</v>
      </c>
      <c r="K34" s="158">
        <v>1393</v>
      </c>
      <c r="L34" s="158">
        <v>1642</v>
      </c>
      <c r="M34" s="158">
        <v>1304</v>
      </c>
      <c r="N34" s="158">
        <v>1170</v>
      </c>
      <c r="O34" s="158">
        <v>884</v>
      </c>
      <c r="P34" s="158">
        <v>1554</v>
      </c>
      <c r="Q34" s="158">
        <v>2198</v>
      </c>
      <c r="R34" s="618"/>
      <c r="S34" s="2"/>
    </row>
    <row r="35" spans="1:19" ht="12" customHeight="1" x14ac:dyDescent="0.2">
      <c r="A35" s="2"/>
      <c r="B35" s="222"/>
      <c r="C35" s="475"/>
      <c r="D35" s="464" t="s">
        <v>191</v>
      </c>
      <c r="E35" s="148">
        <v>1665</v>
      </c>
      <c r="F35" s="158">
        <v>1655</v>
      </c>
      <c r="G35" s="158">
        <v>1568</v>
      </c>
      <c r="H35" s="158">
        <v>1672</v>
      </c>
      <c r="I35" s="158">
        <v>1494</v>
      </c>
      <c r="J35" s="158">
        <v>1178</v>
      </c>
      <c r="K35" s="158">
        <v>1181</v>
      </c>
      <c r="L35" s="158">
        <v>1052</v>
      </c>
      <c r="M35" s="158">
        <v>1111</v>
      </c>
      <c r="N35" s="158">
        <v>1116</v>
      </c>
      <c r="O35" s="158">
        <v>683</v>
      </c>
      <c r="P35" s="158">
        <v>1382</v>
      </c>
      <c r="Q35" s="158">
        <v>2102</v>
      </c>
      <c r="R35" s="618"/>
      <c r="S35" s="2"/>
    </row>
    <row r="36" spans="1:19" ht="12" customHeight="1" x14ac:dyDescent="0.2">
      <c r="A36" s="2"/>
      <c r="B36" s="222"/>
      <c r="C36" s="475"/>
      <c r="D36" s="464" t="s">
        <v>192</v>
      </c>
      <c r="E36" s="148">
        <v>1169</v>
      </c>
      <c r="F36" s="158">
        <v>1616</v>
      </c>
      <c r="G36" s="158">
        <v>1695</v>
      </c>
      <c r="H36" s="158">
        <v>1641</v>
      </c>
      <c r="I36" s="158">
        <v>1283</v>
      </c>
      <c r="J36" s="158">
        <v>680</v>
      </c>
      <c r="K36" s="158">
        <v>412</v>
      </c>
      <c r="L36" s="158">
        <v>419</v>
      </c>
      <c r="M36" s="158">
        <v>366</v>
      </c>
      <c r="N36" s="158">
        <v>316</v>
      </c>
      <c r="O36" s="158">
        <v>275</v>
      </c>
      <c r="P36" s="158">
        <v>828</v>
      </c>
      <c r="Q36" s="158">
        <v>1238</v>
      </c>
      <c r="R36" s="618"/>
      <c r="S36" s="2"/>
    </row>
    <row r="37" spans="1:19" ht="12" customHeight="1" x14ac:dyDescent="0.2">
      <c r="A37" s="2"/>
      <c r="B37" s="222"/>
      <c r="C37" s="475"/>
      <c r="D37" s="464" t="s">
        <v>130</v>
      </c>
      <c r="E37" s="148">
        <v>151</v>
      </c>
      <c r="F37" s="158">
        <v>215</v>
      </c>
      <c r="G37" s="158">
        <v>203</v>
      </c>
      <c r="H37" s="158">
        <v>285</v>
      </c>
      <c r="I37" s="158">
        <v>283</v>
      </c>
      <c r="J37" s="158">
        <v>201</v>
      </c>
      <c r="K37" s="158">
        <v>168</v>
      </c>
      <c r="L37" s="158">
        <v>173</v>
      </c>
      <c r="M37" s="158">
        <v>155</v>
      </c>
      <c r="N37" s="158">
        <v>152</v>
      </c>
      <c r="O37" s="158">
        <v>98</v>
      </c>
      <c r="P37" s="158">
        <v>216</v>
      </c>
      <c r="Q37" s="158">
        <v>168</v>
      </c>
      <c r="R37" s="618"/>
      <c r="S37" s="2"/>
    </row>
    <row r="38" spans="1:19" ht="12" customHeight="1" x14ac:dyDescent="0.2">
      <c r="A38" s="2"/>
      <c r="B38" s="222"/>
      <c r="C38" s="475"/>
      <c r="D38" s="464" t="s">
        <v>131</v>
      </c>
      <c r="E38" s="148">
        <v>237</v>
      </c>
      <c r="F38" s="158">
        <v>205</v>
      </c>
      <c r="G38" s="158">
        <v>210</v>
      </c>
      <c r="H38" s="158">
        <v>222</v>
      </c>
      <c r="I38" s="158">
        <v>278</v>
      </c>
      <c r="J38" s="158">
        <v>173</v>
      </c>
      <c r="K38" s="158">
        <v>230</v>
      </c>
      <c r="L38" s="158">
        <v>245</v>
      </c>
      <c r="M38" s="158">
        <v>174</v>
      </c>
      <c r="N38" s="158">
        <v>218</v>
      </c>
      <c r="O38" s="158">
        <v>106</v>
      </c>
      <c r="P38" s="158">
        <v>205</v>
      </c>
      <c r="Q38" s="158">
        <v>273</v>
      </c>
      <c r="R38" s="618"/>
      <c r="S38" s="2"/>
    </row>
    <row r="39" spans="1:19" ht="15" customHeight="1" x14ac:dyDescent="0.2">
      <c r="A39" s="2"/>
      <c r="B39" s="222"/>
      <c r="C39" s="475"/>
      <c r="D39" s="470" t="s">
        <v>341</v>
      </c>
      <c r="E39" s="158">
        <v>964</v>
      </c>
      <c r="F39" s="158">
        <v>708</v>
      </c>
      <c r="G39" s="158">
        <v>685</v>
      </c>
      <c r="H39" s="158">
        <v>1232</v>
      </c>
      <c r="I39" s="158">
        <v>567</v>
      </c>
      <c r="J39" s="158">
        <v>428</v>
      </c>
      <c r="K39" s="158">
        <v>570</v>
      </c>
      <c r="L39" s="158">
        <v>475</v>
      </c>
      <c r="M39" s="158">
        <v>533</v>
      </c>
      <c r="N39" s="158">
        <v>587</v>
      </c>
      <c r="O39" s="158">
        <v>678</v>
      </c>
      <c r="P39" s="158">
        <v>964</v>
      </c>
      <c r="Q39" s="158">
        <v>567</v>
      </c>
      <c r="R39" s="618"/>
      <c r="S39" s="2"/>
    </row>
    <row r="40" spans="1:19" ht="12" customHeight="1" x14ac:dyDescent="0.2">
      <c r="A40" s="2"/>
      <c r="B40" s="222"/>
      <c r="C40" s="475"/>
      <c r="D40" s="470" t="s">
        <v>216</v>
      </c>
      <c r="E40" s="158">
        <v>4512</v>
      </c>
      <c r="F40" s="158">
        <v>4038</v>
      </c>
      <c r="G40" s="158">
        <v>3511</v>
      </c>
      <c r="H40" s="158">
        <v>4004</v>
      </c>
      <c r="I40" s="158">
        <v>4052</v>
      </c>
      <c r="J40" s="158">
        <v>3003</v>
      </c>
      <c r="K40" s="158">
        <v>2218</v>
      </c>
      <c r="L40" s="158">
        <v>2923</v>
      </c>
      <c r="M40" s="158">
        <v>2731</v>
      </c>
      <c r="N40" s="158">
        <v>2459</v>
      </c>
      <c r="O40" s="158">
        <v>1338</v>
      </c>
      <c r="P40" s="158">
        <v>2903</v>
      </c>
      <c r="Q40" s="158">
        <v>3592</v>
      </c>
      <c r="R40" s="618"/>
      <c r="S40" s="2"/>
    </row>
    <row r="41" spans="1:19" ht="12" customHeight="1" x14ac:dyDescent="0.2">
      <c r="A41" s="2"/>
      <c r="B41" s="222"/>
      <c r="C41" s="475"/>
      <c r="D41" s="470" t="s">
        <v>164</v>
      </c>
      <c r="E41" s="158">
        <v>10141</v>
      </c>
      <c r="F41" s="158">
        <v>11588</v>
      </c>
      <c r="G41" s="158">
        <v>10054</v>
      </c>
      <c r="H41" s="158">
        <v>11636</v>
      </c>
      <c r="I41" s="158">
        <v>11655</v>
      </c>
      <c r="J41" s="158">
        <v>8518</v>
      </c>
      <c r="K41" s="158">
        <v>6805</v>
      </c>
      <c r="L41" s="158">
        <v>7760</v>
      </c>
      <c r="M41" s="158">
        <v>6180</v>
      </c>
      <c r="N41" s="158">
        <v>5278</v>
      </c>
      <c r="O41" s="158">
        <v>3950</v>
      </c>
      <c r="P41" s="158">
        <v>7359</v>
      </c>
      <c r="Q41" s="158">
        <v>9905</v>
      </c>
      <c r="R41" s="618"/>
      <c r="S41" s="2"/>
    </row>
    <row r="42" spans="1:19" ht="11.25" customHeight="1" x14ac:dyDescent="0.2">
      <c r="A42" s="2"/>
      <c r="B42" s="222"/>
      <c r="C42" s="475"/>
      <c r="D42" s="470" t="s">
        <v>217</v>
      </c>
      <c r="E42" s="784">
        <v>0</v>
      </c>
      <c r="F42" s="783">
        <v>0</v>
      </c>
      <c r="G42" s="783">
        <v>1</v>
      </c>
      <c r="H42" s="783">
        <v>0</v>
      </c>
      <c r="I42" s="783">
        <v>0</v>
      </c>
      <c r="J42" s="783">
        <v>1</v>
      </c>
      <c r="K42" s="783">
        <v>0</v>
      </c>
      <c r="L42" s="783">
        <v>0</v>
      </c>
      <c r="M42" s="783">
        <v>1</v>
      </c>
      <c r="N42" s="783">
        <v>0</v>
      </c>
      <c r="O42" s="783">
        <v>0</v>
      </c>
      <c r="P42" s="783">
        <v>0</v>
      </c>
      <c r="Q42" s="783">
        <v>0</v>
      </c>
      <c r="R42" s="618"/>
      <c r="S42" s="2"/>
    </row>
    <row r="43" spans="1:19" ht="15" customHeight="1" x14ac:dyDescent="0.2">
      <c r="A43" s="2"/>
      <c r="B43" s="222"/>
      <c r="C43" s="616" t="s">
        <v>291</v>
      </c>
      <c r="D43" s="616"/>
      <c r="E43" s="148"/>
      <c r="F43" s="148"/>
      <c r="G43" s="158"/>
      <c r="H43" s="158"/>
      <c r="I43" s="158"/>
      <c r="J43" s="158"/>
      <c r="K43" s="158"/>
      <c r="L43" s="158"/>
      <c r="M43" s="158"/>
      <c r="N43" s="158"/>
      <c r="O43" s="158"/>
      <c r="P43" s="158"/>
      <c r="Q43" s="158"/>
      <c r="R43" s="618"/>
      <c r="S43" s="2"/>
    </row>
    <row r="44" spans="1:19" ht="12" customHeight="1" x14ac:dyDescent="0.2">
      <c r="A44" s="2"/>
      <c r="B44" s="222"/>
      <c r="C44" s="475"/>
      <c r="D44" s="735" t="s">
        <v>488</v>
      </c>
      <c r="E44" s="158">
        <v>1558</v>
      </c>
      <c r="F44" s="158">
        <v>1947</v>
      </c>
      <c r="G44" s="158">
        <v>1759</v>
      </c>
      <c r="H44" s="158">
        <v>2104</v>
      </c>
      <c r="I44" s="158">
        <v>1734</v>
      </c>
      <c r="J44" s="158">
        <v>1216</v>
      </c>
      <c r="K44" s="158">
        <v>684</v>
      </c>
      <c r="L44" s="158">
        <v>915</v>
      </c>
      <c r="M44" s="158">
        <v>609</v>
      </c>
      <c r="N44" s="158">
        <v>529</v>
      </c>
      <c r="O44" s="158">
        <v>424</v>
      </c>
      <c r="P44" s="158">
        <v>858</v>
      </c>
      <c r="Q44" s="158">
        <v>1465</v>
      </c>
      <c r="R44" s="618"/>
      <c r="S44" s="2"/>
    </row>
    <row r="45" spans="1:19" ht="12" customHeight="1" x14ac:dyDescent="0.2">
      <c r="A45" s="2"/>
      <c r="B45" s="222"/>
      <c r="C45" s="475"/>
      <c r="D45" s="735" t="s">
        <v>486</v>
      </c>
      <c r="E45" s="158">
        <v>1464</v>
      </c>
      <c r="F45" s="158">
        <v>1340</v>
      </c>
      <c r="G45" s="158">
        <v>1202</v>
      </c>
      <c r="H45" s="158">
        <v>1586</v>
      </c>
      <c r="I45" s="158">
        <v>1663</v>
      </c>
      <c r="J45" s="158">
        <v>1172</v>
      </c>
      <c r="K45" s="158">
        <v>2155</v>
      </c>
      <c r="L45" s="158">
        <v>1724</v>
      </c>
      <c r="M45" s="158">
        <v>1452</v>
      </c>
      <c r="N45" s="158">
        <v>1279</v>
      </c>
      <c r="O45" s="158">
        <v>741</v>
      </c>
      <c r="P45" s="158">
        <v>1898</v>
      </c>
      <c r="Q45" s="158">
        <v>1267</v>
      </c>
      <c r="R45" s="618"/>
      <c r="S45" s="2"/>
    </row>
    <row r="46" spans="1:19" ht="12" customHeight="1" x14ac:dyDescent="0.2">
      <c r="A46" s="2"/>
      <c r="B46" s="222"/>
      <c r="C46" s="475"/>
      <c r="D46" s="735" t="s">
        <v>485</v>
      </c>
      <c r="E46" s="158">
        <v>1115</v>
      </c>
      <c r="F46" s="158">
        <v>1221</v>
      </c>
      <c r="G46" s="158">
        <v>1156</v>
      </c>
      <c r="H46" s="158">
        <v>1338</v>
      </c>
      <c r="I46" s="158">
        <v>1388</v>
      </c>
      <c r="J46" s="158">
        <v>1078</v>
      </c>
      <c r="K46" s="158">
        <v>708</v>
      </c>
      <c r="L46" s="158">
        <v>639</v>
      </c>
      <c r="M46" s="158">
        <v>820</v>
      </c>
      <c r="N46" s="158">
        <v>554</v>
      </c>
      <c r="O46" s="158">
        <v>396</v>
      </c>
      <c r="P46" s="158">
        <v>502</v>
      </c>
      <c r="Q46" s="158">
        <v>1195</v>
      </c>
      <c r="R46" s="618"/>
      <c r="S46" s="2"/>
    </row>
    <row r="47" spans="1:19" ht="12" customHeight="1" x14ac:dyDescent="0.2">
      <c r="A47" s="2"/>
      <c r="B47" s="222"/>
      <c r="C47" s="475"/>
      <c r="D47" s="735" t="s">
        <v>588</v>
      </c>
      <c r="E47" s="158">
        <v>865</v>
      </c>
      <c r="F47" s="158">
        <v>996</v>
      </c>
      <c r="G47" s="158">
        <v>587</v>
      </c>
      <c r="H47" s="158">
        <v>748</v>
      </c>
      <c r="I47" s="158">
        <v>591</v>
      </c>
      <c r="J47" s="158">
        <v>494</v>
      </c>
      <c r="K47" s="158">
        <v>242</v>
      </c>
      <c r="L47" s="158">
        <v>267</v>
      </c>
      <c r="M47" s="158">
        <v>316</v>
      </c>
      <c r="N47" s="158">
        <v>271</v>
      </c>
      <c r="O47" s="158">
        <v>155</v>
      </c>
      <c r="P47" s="158">
        <v>347</v>
      </c>
      <c r="Q47" s="158">
        <v>837</v>
      </c>
      <c r="R47" s="618"/>
      <c r="S47" s="2"/>
    </row>
    <row r="48" spans="1:19" ht="12" customHeight="1" x14ac:dyDescent="0.2">
      <c r="A48" s="2"/>
      <c r="B48" s="222"/>
      <c r="C48" s="475"/>
      <c r="D48" s="735" t="s">
        <v>489</v>
      </c>
      <c r="E48" s="158">
        <v>1220</v>
      </c>
      <c r="F48" s="158">
        <v>836</v>
      </c>
      <c r="G48" s="158">
        <v>748</v>
      </c>
      <c r="H48" s="158">
        <v>840</v>
      </c>
      <c r="I48" s="158">
        <v>822</v>
      </c>
      <c r="J48" s="158">
        <v>503</v>
      </c>
      <c r="K48" s="158">
        <v>456</v>
      </c>
      <c r="L48" s="158">
        <v>566</v>
      </c>
      <c r="M48" s="158">
        <v>593</v>
      </c>
      <c r="N48" s="158">
        <v>465</v>
      </c>
      <c r="O48" s="158">
        <v>344</v>
      </c>
      <c r="P48" s="158">
        <v>884</v>
      </c>
      <c r="Q48" s="158">
        <v>705</v>
      </c>
      <c r="R48" s="618"/>
      <c r="S48" s="2"/>
    </row>
    <row r="49" spans="1:22" ht="15" customHeight="1" x14ac:dyDescent="0.2">
      <c r="A49" s="2"/>
      <c r="B49" s="222"/>
      <c r="C49" s="1622" t="s">
        <v>219</v>
      </c>
      <c r="D49" s="1622"/>
      <c r="E49" s="473">
        <f t="shared" ref="E49:P49" si="0">+E31/E8*100</f>
        <v>29.118809665871119</v>
      </c>
      <c r="F49" s="473">
        <f t="shared" si="0"/>
        <v>30.551399072272933</v>
      </c>
      <c r="G49" s="473">
        <f t="shared" si="0"/>
        <v>28.424684857188449</v>
      </c>
      <c r="H49" s="473">
        <f t="shared" si="0"/>
        <v>33.739951205855299</v>
      </c>
      <c r="I49" s="473">
        <f t="shared" si="0"/>
        <v>32.87942459996767</v>
      </c>
      <c r="J49" s="473">
        <f t="shared" si="0"/>
        <v>25.280304632959595</v>
      </c>
      <c r="K49" s="473">
        <f t="shared" si="0"/>
        <v>19.044310331136348</v>
      </c>
      <c r="L49" s="473">
        <f t="shared" si="0"/>
        <v>17.04708650349864</v>
      </c>
      <c r="M49" s="473">
        <f t="shared" si="0"/>
        <v>16.203743416425056</v>
      </c>
      <c r="N49" s="473">
        <f t="shared" si="0"/>
        <v>14.292091617732908</v>
      </c>
      <c r="O49" s="473">
        <f t="shared" si="0"/>
        <v>12.960549183176919</v>
      </c>
      <c r="P49" s="473">
        <f t="shared" si="0"/>
        <v>18.865324505091923</v>
      </c>
      <c r="Q49" s="473">
        <f>+Q31/Q8*100</f>
        <v>31.997087864585705</v>
      </c>
      <c r="R49" s="618"/>
      <c r="S49" s="2"/>
    </row>
    <row r="50" spans="1:22" ht="11.25" customHeight="1" thickBot="1" x14ac:dyDescent="0.25">
      <c r="A50" s="2"/>
      <c r="B50" s="222"/>
      <c r="C50" s="560"/>
      <c r="D50" s="618"/>
      <c r="E50" s="614"/>
      <c r="F50" s="614"/>
      <c r="G50" s="614"/>
      <c r="H50" s="614"/>
      <c r="I50" s="614"/>
      <c r="J50" s="614"/>
      <c r="K50" s="614"/>
      <c r="L50" s="614"/>
      <c r="M50" s="614"/>
      <c r="N50" s="614"/>
      <c r="O50" s="614"/>
      <c r="P50" s="614"/>
      <c r="Q50" s="537"/>
      <c r="R50" s="618"/>
      <c r="S50" s="2"/>
    </row>
    <row r="51" spans="1:22" s="7" customFormat="1" ht="13.5" customHeight="1" thickBot="1" x14ac:dyDescent="0.25">
      <c r="A51" s="6"/>
      <c r="B51" s="221"/>
      <c r="C51" s="396" t="s">
        <v>220</v>
      </c>
      <c r="D51" s="539"/>
      <c r="E51" s="557"/>
      <c r="F51" s="557"/>
      <c r="G51" s="557"/>
      <c r="H51" s="557"/>
      <c r="I51" s="557"/>
      <c r="J51" s="557"/>
      <c r="K51" s="557"/>
      <c r="L51" s="557"/>
      <c r="M51" s="557"/>
      <c r="N51" s="557"/>
      <c r="O51" s="557"/>
      <c r="P51" s="557"/>
      <c r="Q51" s="558"/>
      <c r="R51" s="618"/>
      <c r="S51" s="6"/>
    </row>
    <row r="52" spans="1:22" ht="9.75" customHeight="1" x14ac:dyDescent="0.2">
      <c r="A52" s="2"/>
      <c r="B52" s="222"/>
      <c r="C52" s="617" t="s">
        <v>78</v>
      </c>
      <c r="D52" s="561"/>
      <c r="E52" s="556"/>
      <c r="F52" s="556"/>
      <c r="G52" s="556"/>
      <c r="H52" s="556"/>
      <c r="I52" s="556"/>
      <c r="J52" s="556"/>
      <c r="K52" s="556"/>
      <c r="L52" s="556"/>
      <c r="M52" s="556"/>
      <c r="N52" s="556"/>
      <c r="O52" s="556"/>
      <c r="P52" s="556"/>
      <c r="Q52" s="559"/>
      <c r="R52" s="618"/>
      <c r="S52" s="2"/>
    </row>
    <row r="53" spans="1:22" ht="15" customHeight="1" x14ac:dyDescent="0.2">
      <c r="A53" s="2"/>
      <c r="B53" s="222"/>
      <c r="C53" s="1622" t="s">
        <v>68</v>
      </c>
      <c r="D53" s="1622"/>
      <c r="E53" s="541">
        <v>9587</v>
      </c>
      <c r="F53" s="542">
        <v>11040</v>
      </c>
      <c r="G53" s="542">
        <v>10189</v>
      </c>
      <c r="H53" s="542">
        <v>11871</v>
      </c>
      <c r="I53" s="542">
        <v>11264</v>
      </c>
      <c r="J53" s="542">
        <v>9001</v>
      </c>
      <c r="K53" s="542">
        <v>7142</v>
      </c>
      <c r="L53" s="542">
        <v>7925</v>
      </c>
      <c r="M53" s="542">
        <v>6456</v>
      </c>
      <c r="N53" s="542">
        <v>5818</v>
      </c>
      <c r="O53" s="542">
        <v>4875</v>
      </c>
      <c r="P53" s="542">
        <v>6863</v>
      </c>
      <c r="Q53" s="542">
        <v>6209</v>
      </c>
      <c r="R53" s="618"/>
      <c r="S53" s="2"/>
    </row>
    <row r="54" spans="1:22" ht="11.25" customHeight="1" x14ac:dyDescent="0.2">
      <c r="A54" s="2"/>
      <c r="B54" s="222"/>
      <c r="C54" s="475"/>
      <c r="D54" s="93" t="s">
        <v>341</v>
      </c>
      <c r="E54" s="149">
        <v>320</v>
      </c>
      <c r="F54" s="177">
        <v>380</v>
      </c>
      <c r="G54" s="177">
        <v>661</v>
      </c>
      <c r="H54" s="177">
        <v>997</v>
      </c>
      <c r="I54" s="158">
        <v>442</v>
      </c>
      <c r="J54" s="158">
        <v>231</v>
      </c>
      <c r="K54" s="158">
        <v>295</v>
      </c>
      <c r="L54" s="158">
        <v>301</v>
      </c>
      <c r="M54" s="158">
        <v>185</v>
      </c>
      <c r="N54" s="158">
        <v>322</v>
      </c>
      <c r="O54" s="158">
        <v>561</v>
      </c>
      <c r="P54" s="158">
        <v>362</v>
      </c>
      <c r="Q54" s="158">
        <v>235</v>
      </c>
      <c r="R54" s="618"/>
      <c r="S54" s="2"/>
    </row>
    <row r="55" spans="1:22" ht="11.25" customHeight="1" x14ac:dyDescent="0.2">
      <c r="A55" s="2"/>
      <c r="B55" s="222"/>
      <c r="C55" s="475"/>
      <c r="D55" s="93" t="s">
        <v>216</v>
      </c>
      <c r="E55" s="149">
        <v>2705</v>
      </c>
      <c r="F55" s="177">
        <v>2768</v>
      </c>
      <c r="G55" s="177">
        <v>2282</v>
      </c>
      <c r="H55" s="177">
        <v>2803</v>
      </c>
      <c r="I55" s="158">
        <v>2611</v>
      </c>
      <c r="J55" s="158">
        <v>2146</v>
      </c>
      <c r="K55" s="158">
        <v>1491</v>
      </c>
      <c r="L55" s="158">
        <v>1741</v>
      </c>
      <c r="M55" s="158">
        <v>1774</v>
      </c>
      <c r="N55" s="158">
        <v>1518</v>
      </c>
      <c r="O55" s="158">
        <v>1020</v>
      </c>
      <c r="P55" s="158">
        <v>1621</v>
      </c>
      <c r="Q55" s="158">
        <v>1683</v>
      </c>
      <c r="R55" s="618"/>
      <c r="S55" s="2"/>
    </row>
    <row r="56" spans="1:22" ht="11.25" customHeight="1" x14ac:dyDescent="0.2">
      <c r="A56" s="2"/>
      <c r="B56" s="222"/>
      <c r="C56" s="475"/>
      <c r="D56" s="93" t="s">
        <v>164</v>
      </c>
      <c r="E56" s="149">
        <v>6562</v>
      </c>
      <c r="F56" s="177">
        <v>7892</v>
      </c>
      <c r="G56" s="177">
        <v>7245</v>
      </c>
      <c r="H56" s="177">
        <v>8070</v>
      </c>
      <c r="I56" s="158">
        <v>8211</v>
      </c>
      <c r="J56" s="158">
        <v>6623</v>
      </c>
      <c r="K56" s="158">
        <v>5356</v>
      </c>
      <c r="L56" s="158">
        <v>5883</v>
      </c>
      <c r="M56" s="158">
        <v>4496</v>
      </c>
      <c r="N56" s="158">
        <v>3978</v>
      </c>
      <c r="O56" s="158">
        <v>3294</v>
      </c>
      <c r="P56" s="158">
        <v>4880</v>
      </c>
      <c r="Q56" s="158">
        <v>4291</v>
      </c>
      <c r="R56" s="618"/>
      <c r="S56" s="2"/>
    </row>
    <row r="57" spans="1:22" ht="11.25" customHeight="1" x14ac:dyDescent="0.2">
      <c r="A57" s="2"/>
      <c r="B57" s="222"/>
      <c r="C57" s="475"/>
      <c r="D57" s="93" t="s">
        <v>217</v>
      </c>
      <c r="E57" s="784">
        <v>0</v>
      </c>
      <c r="F57" s="783">
        <v>0</v>
      </c>
      <c r="G57" s="783">
        <v>1</v>
      </c>
      <c r="H57" s="783">
        <v>1</v>
      </c>
      <c r="I57" s="783">
        <v>0</v>
      </c>
      <c r="J57" s="783">
        <v>1</v>
      </c>
      <c r="K57" s="783">
        <v>0</v>
      </c>
      <c r="L57" s="783">
        <v>0</v>
      </c>
      <c r="M57" s="783">
        <v>1</v>
      </c>
      <c r="N57" s="783">
        <v>0</v>
      </c>
      <c r="O57" s="783">
        <v>0</v>
      </c>
      <c r="P57" s="783">
        <v>0</v>
      </c>
      <c r="Q57" s="783">
        <v>0</v>
      </c>
      <c r="R57" s="618"/>
      <c r="S57" s="2"/>
      <c r="V57" s="536"/>
    </row>
    <row r="58" spans="1:22" ht="12.75" hidden="1" customHeight="1" x14ac:dyDescent="0.2">
      <c r="A58" s="2"/>
      <c r="B58" s="222"/>
      <c r="C58" s="475"/>
      <c r="D58" s="201" t="s">
        <v>188</v>
      </c>
      <c r="E58" s="148">
        <v>3769</v>
      </c>
      <c r="F58" s="158">
        <v>3938</v>
      </c>
      <c r="G58" s="158">
        <v>3246</v>
      </c>
      <c r="H58" s="158">
        <v>4075</v>
      </c>
      <c r="I58" s="158">
        <v>3588</v>
      </c>
      <c r="J58" s="158">
        <v>3148</v>
      </c>
      <c r="K58" s="158">
        <v>1742</v>
      </c>
      <c r="L58" s="158">
        <v>2382</v>
      </c>
      <c r="M58" s="158">
        <v>1991</v>
      </c>
      <c r="N58" s="158">
        <v>1657</v>
      </c>
      <c r="O58" s="158">
        <v>1585</v>
      </c>
      <c r="P58" s="158">
        <v>1669</v>
      </c>
      <c r="Q58" s="158">
        <v>1918</v>
      </c>
      <c r="R58" s="618"/>
      <c r="S58" s="2"/>
    </row>
    <row r="59" spans="1:22" ht="12.75" hidden="1" customHeight="1" x14ac:dyDescent="0.2">
      <c r="A59" s="2"/>
      <c r="B59" s="222"/>
      <c r="C59" s="475"/>
      <c r="D59" s="201" t="s">
        <v>189</v>
      </c>
      <c r="E59" s="148">
        <v>3046</v>
      </c>
      <c r="F59" s="158">
        <v>3375</v>
      </c>
      <c r="G59" s="158">
        <v>2856</v>
      </c>
      <c r="H59" s="158">
        <v>3861</v>
      </c>
      <c r="I59" s="158">
        <v>3813</v>
      </c>
      <c r="J59" s="158">
        <v>2882</v>
      </c>
      <c r="K59" s="158">
        <v>2985</v>
      </c>
      <c r="L59" s="158">
        <v>3290</v>
      </c>
      <c r="M59" s="158">
        <v>2557</v>
      </c>
      <c r="N59" s="158">
        <v>2146</v>
      </c>
      <c r="O59" s="158">
        <v>1622</v>
      </c>
      <c r="P59" s="158">
        <v>2900</v>
      </c>
      <c r="Q59" s="158">
        <v>2024</v>
      </c>
      <c r="R59" s="618"/>
      <c r="S59" s="2"/>
    </row>
    <row r="60" spans="1:22" ht="12.75" hidden="1" customHeight="1" x14ac:dyDescent="0.2">
      <c r="A60" s="2"/>
      <c r="B60" s="222"/>
      <c r="C60" s="475"/>
      <c r="D60" s="201" t="s">
        <v>59</v>
      </c>
      <c r="E60" s="148">
        <v>1125</v>
      </c>
      <c r="F60" s="158">
        <v>1317</v>
      </c>
      <c r="G60" s="158">
        <v>1321</v>
      </c>
      <c r="H60" s="158">
        <v>1356</v>
      </c>
      <c r="I60" s="158">
        <v>1606</v>
      </c>
      <c r="J60" s="158">
        <v>1338</v>
      </c>
      <c r="K60" s="158">
        <v>974</v>
      </c>
      <c r="L60" s="158">
        <v>1042</v>
      </c>
      <c r="M60" s="158">
        <v>797</v>
      </c>
      <c r="N60" s="158">
        <v>755</v>
      </c>
      <c r="O60" s="158">
        <v>718</v>
      </c>
      <c r="P60" s="158">
        <v>938</v>
      </c>
      <c r="Q60" s="158">
        <v>723</v>
      </c>
      <c r="R60" s="618"/>
      <c r="S60" s="2"/>
    </row>
    <row r="61" spans="1:22" ht="12.75" hidden="1" customHeight="1" x14ac:dyDescent="0.2">
      <c r="A61" s="2"/>
      <c r="B61" s="222"/>
      <c r="C61" s="475"/>
      <c r="D61" s="201" t="s">
        <v>191</v>
      </c>
      <c r="E61" s="148">
        <v>867</v>
      </c>
      <c r="F61" s="158">
        <v>1050</v>
      </c>
      <c r="G61" s="158">
        <v>1277</v>
      </c>
      <c r="H61" s="158">
        <v>1250</v>
      </c>
      <c r="I61" s="158">
        <v>1147</v>
      </c>
      <c r="J61" s="158">
        <v>808</v>
      </c>
      <c r="K61" s="158">
        <v>914</v>
      </c>
      <c r="L61" s="158">
        <v>732</v>
      </c>
      <c r="M61" s="158">
        <v>649</v>
      </c>
      <c r="N61" s="158">
        <v>766</v>
      </c>
      <c r="O61" s="158">
        <v>599</v>
      </c>
      <c r="P61" s="158">
        <v>862</v>
      </c>
      <c r="Q61" s="158">
        <v>720</v>
      </c>
      <c r="R61" s="618"/>
      <c r="S61" s="2"/>
    </row>
    <row r="62" spans="1:22" ht="12.75" hidden="1" customHeight="1" x14ac:dyDescent="0.2">
      <c r="A62" s="2"/>
      <c r="B62" s="222"/>
      <c r="C62" s="475"/>
      <c r="D62" s="201" t="s">
        <v>192</v>
      </c>
      <c r="E62" s="148">
        <v>512</v>
      </c>
      <c r="F62" s="158">
        <v>1067</v>
      </c>
      <c r="G62" s="158">
        <v>1217</v>
      </c>
      <c r="H62" s="158">
        <v>1019</v>
      </c>
      <c r="I62" s="158">
        <v>778</v>
      </c>
      <c r="J62" s="158">
        <v>490</v>
      </c>
      <c r="K62" s="158">
        <v>289</v>
      </c>
      <c r="L62" s="158">
        <v>235</v>
      </c>
      <c r="M62" s="158">
        <v>199</v>
      </c>
      <c r="N62" s="158">
        <v>201</v>
      </c>
      <c r="O62" s="158">
        <v>200</v>
      </c>
      <c r="P62" s="158">
        <v>273</v>
      </c>
      <c r="Q62" s="158">
        <v>562</v>
      </c>
      <c r="R62" s="618"/>
      <c r="S62" s="2"/>
    </row>
    <row r="63" spans="1:22" ht="12.75" hidden="1" customHeight="1" x14ac:dyDescent="0.2">
      <c r="A63" s="2"/>
      <c r="B63" s="222"/>
      <c r="C63" s="475"/>
      <c r="D63" s="201" t="s">
        <v>130</v>
      </c>
      <c r="E63" s="148">
        <v>86</v>
      </c>
      <c r="F63" s="158">
        <v>159</v>
      </c>
      <c r="G63" s="158">
        <v>137</v>
      </c>
      <c r="H63" s="158">
        <v>201</v>
      </c>
      <c r="I63" s="158">
        <v>190</v>
      </c>
      <c r="J63" s="158">
        <v>196</v>
      </c>
      <c r="K63" s="158">
        <v>127</v>
      </c>
      <c r="L63" s="158">
        <v>112</v>
      </c>
      <c r="M63" s="158">
        <v>118</v>
      </c>
      <c r="N63" s="158">
        <v>155</v>
      </c>
      <c r="O63" s="158">
        <v>74</v>
      </c>
      <c r="P63" s="158">
        <v>122</v>
      </c>
      <c r="Q63" s="158">
        <v>110</v>
      </c>
      <c r="R63" s="618"/>
      <c r="S63" s="2"/>
    </row>
    <row r="64" spans="1:22" ht="12.75" hidden="1" customHeight="1" x14ac:dyDescent="0.2">
      <c r="A64" s="2"/>
      <c r="B64" s="222"/>
      <c r="C64" s="475"/>
      <c r="D64" s="201" t="s">
        <v>131</v>
      </c>
      <c r="E64" s="148">
        <v>182</v>
      </c>
      <c r="F64" s="158">
        <v>134</v>
      </c>
      <c r="G64" s="158">
        <v>135</v>
      </c>
      <c r="H64" s="158">
        <v>109</v>
      </c>
      <c r="I64" s="158">
        <v>142</v>
      </c>
      <c r="J64" s="158">
        <v>139</v>
      </c>
      <c r="K64" s="158">
        <v>111</v>
      </c>
      <c r="L64" s="158">
        <v>132</v>
      </c>
      <c r="M64" s="158">
        <v>145</v>
      </c>
      <c r="N64" s="158">
        <v>138</v>
      </c>
      <c r="O64" s="158">
        <v>77</v>
      </c>
      <c r="P64" s="158">
        <v>99</v>
      </c>
      <c r="Q64" s="158">
        <v>152</v>
      </c>
      <c r="R64" s="618"/>
      <c r="S64" s="2"/>
    </row>
    <row r="65" spans="1:19" ht="15" customHeight="1" x14ac:dyDescent="0.2">
      <c r="A65" s="2"/>
      <c r="B65" s="222"/>
      <c r="C65" s="1622" t="s">
        <v>221</v>
      </c>
      <c r="D65" s="1622"/>
      <c r="E65" s="473">
        <f t="shared" ref="E65:P65" si="1">+E53/E31*100</f>
        <v>61.388230774156369</v>
      </c>
      <c r="F65" s="473">
        <f t="shared" si="1"/>
        <v>67.589077996816457</v>
      </c>
      <c r="G65" s="473">
        <f t="shared" si="1"/>
        <v>71.496737071082734</v>
      </c>
      <c r="H65" s="473">
        <f t="shared" si="1"/>
        <v>70.359174964438125</v>
      </c>
      <c r="I65" s="473">
        <f t="shared" si="1"/>
        <v>69.21469829175372</v>
      </c>
      <c r="J65" s="473">
        <f t="shared" si="1"/>
        <v>75.322175732217573</v>
      </c>
      <c r="K65" s="473">
        <f t="shared" si="1"/>
        <v>74.450119879078485</v>
      </c>
      <c r="L65" s="473">
        <f t="shared" si="1"/>
        <v>71.025273346477874</v>
      </c>
      <c r="M65" s="473">
        <f t="shared" si="1"/>
        <v>68.353626257278989</v>
      </c>
      <c r="N65" s="473">
        <f t="shared" si="1"/>
        <v>69.894281595386829</v>
      </c>
      <c r="O65" s="473">
        <f t="shared" si="1"/>
        <v>81.713040563191413</v>
      </c>
      <c r="P65" s="473">
        <f t="shared" si="1"/>
        <v>61.134865490824872</v>
      </c>
      <c r="Q65" s="473">
        <f>+Q53/Q31*100</f>
        <v>44.148179749715588</v>
      </c>
      <c r="R65" s="618"/>
      <c r="S65" s="2"/>
    </row>
    <row r="66" spans="1:19" ht="11.25" customHeight="1" x14ac:dyDescent="0.2">
      <c r="A66" s="2"/>
      <c r="B66" s="222"/>
      <c r="C66" s="475"/>
      <c r="D66" s="464" t="s">
        <v>188</v>
      </c>
      <c r="E66" s="178">
        <f t="shared" ref="E66:Q72" si="2">+E58/E32*100</f>
        <v>63.047842087654736</v>
      </c>
      <c r="F66" s="178">
        <f t="shared" si="2"/>
        <v>69.270008795074759</v>
      </c>
      <c r="G66" s="178">
        <f t="shared" si="2"/>
        <v>66.983078827899305</v>
      </c>
      <c r="H66" s="178">
        <f t="shared" si="2"/>
        <v>74.620032960996156</v>
      </c>
      <c r="I66" s="178">
        <f t="shared" si="2"/>
        <v>67.329705385625829</v>
      </c>
      <c r="J66" s="178">
        <f t="shared" si="2"/>
        <v>75.167144221585474</v>
      </c>
      <c r="K66" s="178">
        <f t="shared" si="2"/>
        <v>73.009220452640406</v>
      </c>
      <c r="L66" s="178">
        <f t="shared" si="2"/>
        <v>70.556872037914701</v>
      </c>
      <c r="M66" s="178">
        <f t="shared" si="2"/>
        <v>67.422959701997968</v>
      </c>
      <c r="N66" s="178">
        <f t="shared" si="2"/>
        <v>64.524922118380061</v>
      </c>
      <c r="O66" s="178">
        <f t="shared" si="2"/>
        <v>95.654797827398923</v>
      </c>
      <c r="P66" s="178">
        <f t="shared" si="2"/>
        <v>55.28320635972176</v>
      </c>
      <c r="Q66" s="178">
        <f>+Q58/Q32*100</f>
        <v>44.939081537019682</v>
      </c>
      <c r="R66" s="618"/>
      <c r="S66" s="150"/>
    </row>
    <row r="67" spans="1:19" ht="11.25" customHeight="1" x14ac:dyDescent="0.2">
      <c r="A67" s="2"/>
      <c r="B67" s="222"/>
      <c r="C67" s="475"/>
      <c r="D67" s="464" t="s">
        <v>189</v>
      </c>
      <c r="E67" s="178">
        <f t="shared" si="2"/>
        <v>71.46879399343031</v>
      </c>
      <c r="F67" s="178">
        <f t="shared" si="2"/>
        <v>73.194534808067672</v>
      </c>
      <c r="G67" s="178">
        <f t="shared" si="2"/>
        <v>75.356200527704488</v>
      </c>
      <c r="H67" s="178">
        <f t="shared" si="2"/>
        <v>74.579872513038438</v>
      </c>
      <c r="I67" s="178">
        <f t="shared" si="2"/>
        <v>75.759984104907602</v>
      </c>
      <c r="J67" s="178">
        <f t="shared" si="2"/>
        <v>80.412946428571431</v>
      </c>
      <c r="K67" s="178">
        <f t="shared" si="2"/>
        <v>78.080041851948735</v>
      </c>
      <c r="L67" s="178">
        <f t="shared" si="2"/>
        <v>77.393554457774641</v>
      </c>
      <c r="M67" s="178">
        <f t="shared" si="2"/>
        <v>75.606150206978114</v>
      </c>
      <c r="N67" s="178">
        <f t="shared" si="2"/>
        <v>77.083333333333343</v>
      </c>
      <c r="O67" s="178">
        <f t="shared" si="2"/>
        <v>71.674768007070256</v>
      </c>
      <c r="P67" s="178">
        <f t="shared" si="2"/>
        <v>72.103431128791655</v>
      </c>
      <c r="Q67" s="178">
        <f t="shared" si="2"/>
        <v>53.02593659942363</v>
      </c>
      <c r="R67" s="618"/>
      <c r="S67" s="150"/>
    </row>
    <row r="68" spans="1:19" ht="11.25" customHeight="1" x14ac:dyDescent="0.2">
      <c r="A68" s="2"/>
      <c r="B68" s="222"/>
      <c r="C68" s="475"/>
      <c r="D68" s="464" t="s">
        <v>59</v>
      </c>
      <c r="E68" s="178">
        <f t="shared" si="2"/>
        <v>52.204176334106734</v>
      </c>
      <c r="F68" s="178">
        <f t="shared" si="2"/>
        <v>56.114188325521944</v>
      </c>
      <c r="G68" s="178">
        <f t="shared" si="2"/>
        <v>68.127900979886533</v>
      </c>
      <c r="H68" s="178">
        <f t="shared" si="2"/>
        <v>56.17232808616405</v>
      </c>
      <c r="I68" s="178">
        <f t="shared" si="2"/>
        <v>62.393162393162392</v>
      </c>
      <c r="J68" s="178">
        <f t="shared" si="2"/>
        <v>68.756423432682425</v>
      </c>
      <c r="K68" s="178">
        <f t="shared" si="2"/>
        <v>69.921033740129218</v>
      </c>
      <c r="L68" s="178">
        <f t="shared" si="2"/>
        <v>63.459196102314252</v>
      </c>
      <c r="M68" s="178">
        <f t="shared" si="2"/>
        <v>61.119631901840485</v>
      </c>
      <c r="N68" s="178">
        <f t="shared" si="2"/>
        <v>64.529914529914535</v>
      </c>
      <c r="O68" s="178">
        <f t="shared" si="2"/>
        <v>81.221719457013577</v>
      </c>
      <c r="P68" s="178">
        <f t="shared" si="2"/>
        <v>60.360360360360367</v>
      </c>
      <c r="Q68" s="178">
        <f t="shared" si="2"/>
        <v>32.893539581437672</v>
      </c>
      <c r="R68" s="618"/>
      <c r="S68" s="150"/>
    </row>
    <row r="69" spans="1:19" ht="11.25" customHeight="1" x14ac:dyDescent="0.2">
      <c r="A69" s="2"/>
      <c r="B69" s="222"/>
      <c r="C69" s="475"/>
      <c r="D69" s="464" t="s">
        <v>191</v>
      </c>
      <c r="E69" s="178">
        <f t="shared" si="2"/>
        <v>52.072072072072075</v>
      </c>
      <c r="F69" s="178">
        <f t="shared" si="2"/>
        <v>63.444108761329311</v>
      </c>
      <c r="G69" s="178">
        <f t="shared" si="2"/>
        <v>81.441326530612244</v>
      </c>
      <c r="H69" s="178">
        <f t="shared" si="2"/>
        <v>74.760765550239242</v>
      </c>
      <c r="I69" s="178">
        <f t="shared" si="2"/>
        <v>76.773761713520756</v>
      </c>
      <c r="J69" s="178">
        <f t="shared" si="2"/>
        <v>68.590831918505941</v>
      </c>
      <c r="K69" s="178">
        <f t="shared" si="2"/>
        <v>77.392040643522435</v>
      </c>
      <c r="L69" s="178">
        <f t="shared" si="2"/>
        <v>69.581749049429646</v>
      </c>
      <c r="M69" s="178">
        <f t="shared" si="2"/>
        <v>58.415841584158414</v>
      </c>
      <c r="N69" s="178">
        <f t="shared" si="2"/>
        <v>68.637992831541212</v>
      </c>
      <c r="O69" s="178">
        <f t="shared" si="2"/>
        <v>87.701317715959007</v>
      </c>
      <c r="P69" s="178">
        <f t="shared" si="2"/>
        <v>62.373371924746749</v>
      </c>
      <c r="Q69" s="178">
        <f t="shared" si="2"/>
        <v>34.25309229305423</v>
      </c>
      <c r="R69" s="618"/>
      <c r="S69" s="150"/>
    </row>
    <row r="70" spans="1:19" ht="11.25" customHeight="1" x14ac:dyDescent="0.2">
      <c r="A70" s="2"/>
      <c r="B70" s="222"/>
      <c r="C70" s="475"/>
      <c r="D70" s="464" t="s">
        <v>192</v>
      </c>
      <c r="E70" s="178">
        <f t="shared" si="2"/>
        <v>43.798118049615056</v>
      </c>
      <c r="F70" s="178">
        <f t="shared" si="2"/>
        <v>66.027227722772281</v>
      </c>
      <c r="G70" s="178">
        <f t="shared" si="2"/>
        <v>71.799410029498517</v>
      </c>
      <c r="H70" s="178">
        <f t="shared" si="2"/>
        <v>62.096282754418041</v>
      </c>
      <c r="I70" s="178">
        <f>+I62/I36*100</f>
        <v>60.639127045985973</v>
      </c>
      <c r="J70" s="178">
        <f t="shared" si="2"/>
        <v>72.058823529411768</v>
      </c>
      <c r="K70" s="178">
        <f t="shared" si="2"/>
        <v>70.145631067961162</v>
      </c>
      <c r="L70" s="178">
        <f t="shared" si="2"/>
        <v>56.085918854415276</v>
      </c>
      <c r="M70" s="178">
        <f t="shared" si="2"/>
        <v>54.371584699453557</v>
      </c>
      <c r="N70" s="178">
        <f t="shared" si="2"/>
        <v>63.607594936708857</v>
      </c>
      <c r="O70" s="178">
        <f t="shared" si="2"/>
        <v>72.727272727272734</v>
      </c>
      <c r="P70" s="178">
        <f t="shared" si="2"/>
        <v>32.971014492753625</v>
      </c>
      <c r="Q70" s="178">
        <f t="shared" si="2"/>
        <v>45.395799676898221</v>
      </c>
      <c r="R70" s="618"/>
      <c r="S70" s="150"/>
    </row>
    <row r="71" spans="1:19" ht="11.25" customHeight="1" x14ac:dyDescent="0.2">
      <c r="A71" s="2"/>
      <c r="B71" s="222"/>
      <c r="C71" s="475"/>
      <c r="D71" s="464" t="s">
        <v>130</v>
      </c>
      <c r="E71" s="178">
        <f t="shared" si="2"/>
        <v>56.953642384105962</v>
      </c>
      <c r="F71" s="178">
        <f t="shared" si="2"/>
        <v>73.95348837209302</v>
      </c>
      <c r="G71" s="178">
        <f t="shared" si="2"/>
        <v>67.487684729064028</v>
      </c>
      <c r="H71" s="178">
        <f t="shared" si="2"/>
        <v>70.526315789473685</v>
      </c>
      <c r="I71" s="178">
        <f t="shared" si="2"/>
        <v>67.137809187279146</v>
      </c>
      <c r="J71" s="178">
        <f t="shared" si="2"/>
        <v>97.512437810945272</v>
      </c>
      <c r="K71" s="178">
        <f t="shared" si="2"/>
        <v>75.595238095238088</v>
      </c>
      <c r="L71" s="178">
        <f t="shared" si="2"/>
        <v>64.739884393063591</v>
      </c>
      <c r="M71" s="178">
        <f t="shared" si="2"/>
        <v>76.129032258064512</v>
      </c>
      <c r="N71" s="178">
        <f t="shared" si="2"/>
        <v>101.9736842105263</v>
      </c>
      <c r="O71" s="178">
        <f t="shared" si="2"/>
        <v>75.510204081632651</v>
      </c>
      <c r="P71" s="178">
        <f t="shared" si="2"/>
        <v>56.481481481481474</v>
      </c>
      <c r="Q71" s="178">
        <f t="shared" si="2"/>
        <v>65.476190476190482</v>
      </c>
      <c r="R71" s="618"/>
      <c r="S71" s="150"/>
    </row>
    <row r="72" spans="1:19" ht="11.25" customHeight="1" x14ac:dyDescent="0.2">
      <c r="A72" s="2"/>
      <c r="B72" s="222"/>
      <c r="C72" s="475"/>
      <c r="D72" s="464" t="s">
        <v>131</v>
      </c>
      <c r="E72" s="178">
        <f t="shared" si="2"/>
        <v>76.793248945147667</v>
      </c>
      <c r="F72" s="178">
        <f t="shared" si="2"/>
        <v>65.365853658536594</v>
      </c>
      <c r="G72" s="178">
        <f t="shared" si="2"/>
        <v>64.285714285714292</v>
      </c>
      <c r="H72" s="178">
        <f t="shared" si="2"/>
        <v>49.099099099099099</v>
      </c>
      <c r="I72" s="178">
        <f t="shared" si="2"/>
        <v>51.079136690647488</v>
      </c>
      <c r="J72" s="178">
        <f t="shared" si="2"/>
        <v>80.346820809248555</v>
      </c>
      <c r="K72" s="178">
        <f t="shared" si="2"/>
        <v>48.260869565217391</v>
      </c>
      <c r="L72" s="178">
        <f t="shared" si="2"/>
        <v>53.877551020408163</v>
      </c>
      <c r="M72" s="178">
        <f t="shared" si="2"/>
        <v>83.333333333333343</v>
      </c>
      <c r="N72" s="178">
        <f t="shared" si="2"/>
        <v>63.302752293577981</v>
      </c>
      <c r="O72" s="178">
        <f t="shared" si="2"/>
        <v>72.641509433962256</v>
      </c>
      <c r="P72" s="178">
        <f t="shared" si="2"/>
        <v>48.292682926829265</v>
      </c>
      <c r="Q72" s="178">
        <f t="shared" si="2"/>
        <v>55.677655677655679</v>
      </c>
      <c r="R72" s="618"/>
      <c r="S72" s="150"/>
    </row>
    <row r="73" spans="1:19" s="536" customFormat="1" ht="20.25" customHeight="1" x14ac:dyDescent="0.2">
      <c r="A73" s="543"/>
      <c r="B73" s="544"/>
      <c r="C73" s="1623" t="s">
        <v>286</v>
      </c>
      <c r="D73" s="1624"/>
      <c r="E73" s="1624"/>
      <c r="F73" s="1624"/>
      <c r="G73" s="1624"/>
      <c r="H73" s="1624"/>
      <c r="I73" s="1624"/>
      <c r="J73" s="1624"/>
      <c r="K73" s="1624"/>
      <c r="L73" s="1624"/>
      <c r="M73" s="1624"/>
      <c r="N73" s="1624"/>
      <c r="O73" s="1624"/>
      <c r="P73" s="1624"/>
      <c r="Q73" s="1624"/>
      <c r="R73" s="546"/>
      <c r="S73" s="150"/>
    </row>
    <row r="74" spans="1:19" ht="13.5" customHeight="1" x14ac:dyDescent="0.2">
      <c r="A74" s="2"/>
      <c r="B74" s="222"/>
      <c r="C74" s="42" t="s">
        <v>436</v>
      </c>
      <c r="D74" s="4"/>
      <c r="E74" s="1"/>
      <c r="F74" s="1"/>
      <c r="G74" s="4"/>
      <c r="H74" s="1"/>
      <c r="I74" s="890"/>
      <c r="J74" s="556"/>
      <c r="K74" s="1"/>
      <c r="L74" s="4"/>
      <c r="M74" s="4"/>
      <c r="N74" s="4"/>
      <c r="O74" s="4"/>
      <c r="P74" s="4"/>
      <c r="Q74" s="4"/>
      <c r="R74" s="995"/>
      <c r="S74" s="2"/>
    </row>
    <row r="75" spans="1:19" s="536" customFormat="1" ht="12.75" customHeight="1" x14ac:dyDescent="0.2">
      <c r="A75" s="543"/>
      <c r="B75" s="544"/>
      <c r="C75" s="1624" t="s">
        <v>394</v>
      </c>
      <c r="D75" s="1624"/>
      <c r="E75" s="1624"/>
      <c r="F75" s="1624"/>
      <c r="G75" s="1624"/>
      <c r="H75" s="1624"/>
      <c r="I75" s="1624"/>
      <c r="J75" s="1624"/>
      <c r="K75" s="1624"/>
      <c r="L75" s="1624"/>
      <c r="M75" s="1624"/>
      <c r="N75" s="1624"/>
      <c r="O75" s="1624"/>
      <c r="P75" s="1624"/>
      <c r="Q75" s="1624"/>
      <c r="R75" s="546"/>
      <c r="S75" s="543"/>
    </row>
    <row r="76" spans="1:19" ht="13.5" customHeight="1" x14ac:dyDescent="0.2">
      <c r="A76" s="2"/>
      <c r="B76" s="216">
        <v>10</v>
      </c>
      <c r="C76" s="1539">
        <v>42795</v>
      </c>
      <c r="D76" s="1539"/>
      <c r="E76" s="562"/>
      <c r="F76" s="562"/>
      <c r="G76" s="562"/>
      <c r="H76" s="562"/>
      <c r="I76" s="562"/>
      <c r="J76" s="150"/>
      <c r="K76" s="150"/>
      <c r="L76" s="619"/>
      <c r="M76" s="179"/>
      <c r="N76" s="179"/>
      <c r="O76" s="179"/>
      <c r="P76" s="619"/>
      <c r="Q76" s="1"/>
      <c r="R76" s="4"/>
      <c r="S76" s="2"/>
    </row>
  </sheetData>
  <mergeCells count="17">
    <mergeCell ref="C73:Q73"/>
    <mergeCell ref="C75:Q75"/>
    <mergeCell ref="C76:D76"/>
    <mergeCell ref="C49:D49"/>
    <mergeCell ref="C53:D53"/>
    <mergeCell ref="C65:D65"/>
    <mergeCell ref="C8:D8"/>
    <mergeCell ref="C16:D16"/>
    <mergeCell ref="C22:D22"/>
    <mergeCell ref="C23:D23"/>
    <mergeCell ref="C31:D31"/>
    <mergeCell ref="D1:R1"/>
    <mergeCell ref="B2:D2"/>
    <mergeCell ref="C5:D6"/>
    <mergeCell ref="E5:N5"/>
    <mergeCell ref="E6:O6"/>
    <mergeCell ref="P6:Q6"/>
  </mergeCells>
  <conditionalFormatting sqref="E7:Q7">
    <cfRule type="cellIs" dxfId="1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sheetPr>
  <dimension ref="A1:X52"/>
  <sheetViews>
    <sheetView workbookViewId="0"/>
  </sheetViews>
  <sheetFormatPr defaultRowHeight="12.75" x14ac:dyDescent="0.2"/>
  <cols>
    <col min="1" max="1" width="1" style="411" customWidth="1"/>
    <col min="2" max="2" width="2.5703125" style="411" customWidth="1"/>
    <col min="3" max="3" width="1" style="411" customWidth="1"/>
    <col min="4" max="4" width="23.42578125" style="411" customWidth="1"/>
    <col min="5" max="5" width="5.42578125" style="411" customWidth="1"/>
    <col min="6" max="6" width="5.42578125" style="406" customWidth="1"/>
    <col min="7" max="17" width="5.42578125" style="411" customWidth="1"/>
    <col min="18" max="18" width="2.5703125" style="411" customWidth="1"/>
    <col min="19" max="19" width="1" style="411" customWidth="1"/>
    <col min="20" max="16384" width="9.140625" style="411"/>
  </cols>
  <sheetData>
    <row r="1" spans="1:24" ht="13.5" customHeight="1" x14ac:dyDescent="0.2">
      <c r="A1" s="406"/>
      <c r="B1" s="1629" t="s">
        <v>317</v>
      </c>
      <c r="C1" s="1630"/>
      <c r="D1" s="1630"/>
      <c r="E1" s="1630"/>
      <c r="F1" s="1630"/>
      <c r="G1" s="1630"/>
      <c r="H1" s="1630"/>
      <c r="I1" s="439"/>
      <c r="J1" s="439"/>
      <c r="K1" s="439"/>
      <c r="L1" s="439"/>
      <c r="M1" s="439"/>
      <c r="N1" s="439"/>
      <c r="O1" s="439"/>
      <c r="P1" s="439"/>
      <c r="Q1" s="416"/>
      <c r="R1" s="416"/>
      <c r="S1" s="406"/>
    </row>
    <row r="2" spans="1:24" ht="6" customHeight="1" x14ac:dyDescent="0.2">
      <c r="A2" s="406"/>
      <c r="B2" s="620"/>
      <c r="C2" s="525"/>
      <c r="D2" s="525"/>
      <c r="E2" s="457"/>
      <c r="F2" s="457"/>
      <c r="G2" s="457"/>
      <c r="H2" s="457"/>
      <c r="I2" s="457"/>
      <c r="J2" s="457"/>
      <c r="K2" s="457"/>
      <c r="L2" s="457"/>
      <c r="M2" s="457"/>
      <c r="N2" s="457"/>
      <c r="O2" s="457"/>
      <c r="P2" s="457"/>
      <c r="Q2" s="457"/>
      <c r="R2" s="415"/>
      <c r="S2" s="406"/>
    </row>
    <row r="3" spans="1:24" ht="13.5" customHeight="1" thickBot="1" x14ac:dyDescent="0.25">
      <c r="A3" s="406"/>
      <c r="B3" s="416"/>
      <c r="C3" s="416"/>
      <c r="D3" s="416"/>
      <c r="E3" s="578"/>
      <c r="F3" s="578"/>
      <c r="G3" s="578"/>
      <c r="H3" s="578"/>
      <c r="I3" s="578"/>
      <c r="J3" s="578"/>
      <c r="K3" s="578"/>
      <c r="L3" s="578"/>
      <c r="M3" s="578"/>
      <c r="N3" s="578"/>
      <c r="O3" s="578"/>
      <c r="P3" s="578"/>
      <c r="Q3" s="578" t="s">
        <v>73</v>
      </c>
      <c r="R3" s="622"/>
      <c r="S3" s="406"/>
    </row>
    <row r="4" spans="1:24" s="420" customFormat="1" ht="13.5" customHeight="1" thickBot="1" x14ac:dyDescent="0.25">
      <c r="A4" s="418"/>
      <c r="B4" s="419"/>
      <c r="C4" s="623" t="s">
        <v>222</v>
      </c>
      <c r="D4" s="624"/>
      <c r="E4" s="624"/>
      <c r="F4" s="624"/>
      <c r="G4" s="624"/>
      <c r="H4" s="624"/>
      <c r="I4" s="624"/>
      <c r="J4" s="624"/>
      <c r="K4" s="624"/>
      <c r="L4" s="624"/>
      <c r="M4" s="624"/>
      <c r="N4" s="624"/>
      <c r="O4" s="624"/>
      <c r="P4" s="624"/>
      <c r="Q4" s="625"/>
      <c r="R4" s="622"/>
      <c r="S4" s="418"/>
      <c r="T4" s="754"/>
      <c r="U4" s="754"/>
      <c r="V4" s="754"/>
      <c r="W4" s="754"/>
      <c r="X4" s="754"/>
    </row>
    <row r="5" spans="1:24" ht="4.5" customHeight="1" x14ac:dyDescent="0.2">
      <c r="A5" s="406"/>
      <c r="B5" s="416"/>
      <c r="C5" s="1631" t="s">
        <v>78</v>
      </c>
      <c r="D5" s="1631"/>
      <c r="E5" s="526"/>
      <c r="F5" s="526"/>
      <c r="G5" s="526"/>
      <c r="H5" s="526"/>
      <c r="I5" s="526"/>
      <c r="J5" s="526"/>
      <c r="K5" s="526"/>
      <c r="L5" s="526"/>
      <c r="M5" s="526"/>
      <c r="N5" s="526"/>
      <c r="O5" s="526"/>
      <c r="P5" s="526"/>
      <c r="Q5" s="526"/>
      <c r="R5" s="622"/>
      <c r="S5" s="406"/>
      <c r="T5" s="433"/>
      <c r="U5" s="433"/>
      <c r="V5" s="433"/>
      <c r="W5" s="433"/>
      <c r="X5" s="433"/>
    </row>
    <row r="6" spans="1:24" ht="13.5" customHeight="1" x14ac:dyDescent="0.2">
      <c r="A6" s="406"/>
      <c r="B6" s="416"/>
      <c r="C6" s="1631"/>
      <c r="D6" s="1631"/>
      <c r="E6" s="1633" t="s">
        <v>484</v>
      </c>
      <c r="F6" s="1633"/>
      <c r="G6" s="1633"/>
      <c r="H6" s="1633"/>
      <c r="I6" s="1633"/>
      <c r="J6" s="1633"/>
      <c r="K6" s="1633"/>
      <c r="L6" s="1633"/>
      <c r="M6" s="1633"/>
      <c r="N6" s="1633"/>
      <c r="O6" s="1633"/>
      <c r="P6" s="1634" t="s">
        <v>587</v>
      </c>
      <c r="Q6" s="1634"/>
      <c r="R6" s="622"/>
      <c r="S6" s="406"/>
      <c r="T6" s="433"/>
      <c r="U6" s="433"/>
      <c r="V6" s="433"/>
      <c r="W6" s="433"/>
      <c r="X6" s="433"/>
    </row>
    <row r="7" spans="1:24" x14ac:dyDescent="0.2">
      <c r="A7" s="406"/>
      <c r="B7" s="416"/>
      <c r="C7" s="421"/>
      <c r="D7" s="421"/>
      <c r="E7" s="728" t="s">
        <v>104</v>
      </c>
      <c r="F7" s="728" t="s">
        <v>103</v>
      </c>
      <c r="G7" s="728" t="s">
        <v>102</v>
      </c>
      <c r="H7" s="728" t="s">
        <v>101</v>
      </c>
      <c r="I7" s="728" t="s">
        <v>100</v>
      </c>
      <c r="J7" s="728" t="s">
        <v>99</v>
      </c>
      <c r="K7" s="728" t="s">
        <v>98</v>
      </c>
      <c r="L7" s="728" t="s">
        <v>97</v>
      </c>
      <c r="M7" s="728" t="s">
        <v>96</v>
      </c>
      <c r="N7" s="728" t="s">
        <v>95</v>
      </c>
      <c r="O7" s="728" t="s">
        <v>94</v>
      </c>
      <c r="P7" s="728" t="s">
        <v>93</v>
      </c>
      <c r="Q7" s="728" t="s">
        <v>104</v>
      </c>
      <c r="R7" s="417"/>
      <c r="S7" s="406"/>
      <c r="T7" s="433"/>
      <c r="U7" s="433"/>
      <c r="V7" s="816"/>
      <c r="W7" s="433"/>
      <c r="X7" s="433"/>
    </row>
    <row r="8" spans="1:24" s="629" customFormat="1" ht="22.5" customHeight="1" x14ac:dyDescent="0.2">
      <c r="A8" s="626"/>
      <c r="B8" s="627"/>
      <c r="C8" s="1632" t="s">
        <v>68</v>
      </c>
      <c r="D8" s="1632"/>
      <c r="E8" s="402">
        <v>765373</v>
      </c>
      <c r="F8" s="403">
        <v>754676</v>
      </c>
      <c r="G8" s="403">
        <v>739185</v>
      </c>
      <c r="H8" s="403">
        <v>716098</v>
      </c>
      <c r="I8" s="403">
        <v>697345</v>
      </c>
      <c r="J8" s="403">
        <v>683973</v>
      </c>
      <c r="K8" s="403">
        <v>680182</v>
      </c>
      <c r="L8" s="403">
        <v>679063</v>
      </c>
      <c r="M8" s="403">
        <v>683619</v>
      </c>
      <c r="N8" s="403">
        <v>686235</v>
      </c>
      <c r="O8" s="403">
        <v>681787</v>
      </c>
      <c r="P8" s="403">
        <v>687504</v>
      </c>
      <c r="Q8" s="403">
        <v>675239</v>
      </c>
      <c r="R8" s="628"/>
      <c r="S8" s="626"/>
      <c r="T8" s="433"/>
      <c r="U8" s="433"/>
      <c r="V8" s="817"/>
      <c r="W8" s="433"/>
      <c r="X8" s="433"/>
    </row>
    <row r="9" spans="1:24" s="420" customFormat="1" ht="18.75" customHeight="1" x14ac:dyDescent="0.2">
      <c r="A9" s="418"/>
      <c r="B9" s="419"/>
      <c r="C9" s="425"/>
      <c r="D9" s="459" t="s">
        <v>327</v>
      </c>
      <c r="E9" s="460">
        <v>575999</v>
      </c>
      <c r="F9" s="461">
        <v>575075</v>
      </c>
      <c r="G9" s="461">
        <v>562934</v>
      </c>
      <c r="H9" s="461">
        <v>534958</v>
      </c>
      <c r="I9" s="461">
        <v>511642</v>
      </c>
      <c r="J9" s="461">
        <v>497663</v>
      </c>
      <c r="K9" s="461">
        <v>498763</v>
      </c>
      <c r="L9" s="461">
        <v>491107</v>
      </c>
      <c r="M9" s="461">
        <v>490589</v>
      </c>
      <c r="N9" s="461">
        <v>486434</v>
      </c>
      <c r="O9" s="461">
        <v>482556</v>
      </c>
      <c r="P9" s="461">
        <v>494730</v>
      </c>
      <c r="Q9" s="461">
        <v>487629</v>
      </c>
      <c r="R9" s="445"/>
      <c r="S9" s="418"/>
      <c r="T9" s="754"/>
      <c r="U9" s="818"/>
      <c r="V9" s="817"/>
      <c r="W9" s="754"/>
      <c r="X9" s="754"/>
    </row>
    <row r="10" spans="1:24" s="420" customFormat="1" ht="18.75" customHeight="1" x14ac:dyDescent="0.2">
      <c r="A10" s="418"/>
      <c r="B10" s="419"/>
      <c r="C10" s="425"/>
      <c r="D10" s="459" t="s">
        <v>223</v>
      </c>
      <c r="E10" s="460">
        <v>63024</v>
      </c>
      <c r="F10" s="461">
        <v>63484</v>
      </c>
      <c r="G10" s="461">
        <v>63661</v>
      </c>
      <c r="H10" s="461">
        <v>64519</v>
      </c>
      <c r="I10" s="461">
        <v>63995</v>
      </c>
      <c r="J10" s="461">
        <v>64139</v>
      </c>
      <c r="K10" s="461">
        <v>64006</v>
      </c>
      <c r="L10" s="461">
        <v>63954</v>
      </c>
      <c r="M10" s="461">
        <v>64702</v>
      </c>
      <c r="N10" s="461">
        <v>65152</v>
      </c>
      <c r="O10" s="461">
        <v>63834</v>
      </c>
      <c r="P10" s="461">
        <v>61234</v>
      </c>
      <c r="Q10" s="461">
        <v>60538</v>
      </c>
      <c r="R10" s="445"/>
      <c r="S10" s="418"/>
      <c r="T10" s="754"/>
      <c r="U10" s="754"/>
      <c r="V10" s="817"/>
      <c r="W10" s="754"/>
      <c r="X10" s="754"/>
    </row>
    <row r="11" spans="1:24" s="420" customFormat="1" ht="18.75" customHeight="1" x14ac:dyDescent="0.2">
      <c r="A11" s="418"/>
      <c r="B11" s="419"/>
      <c r="C11" s="425"/>
      <c r="D11" s="459" t="s">
        <v>224</v>
      </c>
      <c r="E11" s="460">
        <v>104602</v>
      </c>
      <c r="F11" s="461">
        <v>94036</v>
      </c>
      <c r="G11" s="461">
        <v>90913</v>
      </c>
      <c r="H11" s="461">
        <v>94353</v>
      </c>
      <c r="I11" s="461">
        <v>98566</v>
      </c>
      <c r="J11" s="461">
        <v>100676</v>
      </c>
      <c r="K11" s="461">
        <v>95286</v>
      </c>
      <c r="L11" s="461">
        <v>101085</v>
      </c>
      <c r="M11" s="461">
        <v>106379</v>
      </c>
      <c r="N11" s="461">
        <v>111925</v>
      </c>
      <c r="O11" s="461">
        <v>114517</v>
      </c>
      <c r="P11" s="461">
        <v>109991</v>
      </c>
      <c r="Q11" s="461">
        <v>106160</v>
      </c>
      <c r="R11" s="445"/>
      <c r="S11" s="418"/>
      <c r="T11" s="754"/>
      <c r="U11" s="754"/>
      <c r="V11" s="817"/>
      <c r="W11" s="754"/>
      <c r="X11" s="754"/>
    </row>
    <row r="12" spans="1:24" s="420" customFormat="1" ht="22.5" customHeight="1" x14ac:dyDescent="0.2">
      <c r="A12" s="418"/>
      <c r="B12" s="419"/>
      <c r="C12" s="425"/>
      <c r="D12" s="462" t="s">
        <v>328</v>
      </c>
      <c r="E12" s="460">
        <v>21748</v>
      </c>
      <c r="F12" s="461">
        <v>22081</v>
      </c>
      <c r="G12" s="461">
        <v>21677</v>
      </c>
      <c r="H12" s="461">
        <v>22268</v>
      </c>
      <c r="I12" s="461">
        <v>23142</v>
      </c>
      <c r="J12" s="461">
        <v>21495</v>
      </c>
      <c r="K12" s="461">
        <v>22127</v>
      </c>
      <c r="L12" s="461">
        <v>22917</v>
      </c>
      <c r="M12" s="461">
        <v>21949</v>
      </c>
      <c r="N12" s="461">
        <v>22724</v>
      </c>
      <c r="O12" s="461">
        <v>20880</v>
      </c>
      <c r="P12" s="461">
        <v>21549</v>
      </c>
      <c r="Q12" s="461">
        <v>20912</v>
      </c>
      <c r="R12" s="445"/>
      <c r="S12" s="418"/>
      <c r="T12" s="754"/>
      <c r="U12" s="754"/>
      <c r="V12" s="817"/>
      <c r="W12" s="754"/>
      <c r="X12" s="754"/>
    </row>
    <row r="13" spans="1:24" ht="15.75" customHeight="1" thickBot="1" x14ac:dyDescent="0.25">
      <c r="A13" s="406"/>
      <c r="B13" s="416"/>
      <c r="C13" s="421"/>
      <c r="D13" s="421"/>
      <c r="E13" s="578"/>
      <c r="F13" s="578"/>
      <c r="G13" s="578"/>
      <c r="H13" s="578"/>
      <c r="I13" s="578"/>
      <c r="J13" s="578"/>
      <c r="K13" s="578"/>
      <c r="L13" s="578"/>
      <c r="M13" s="578"/>
      <c r="N13" s="578"/>
      <c r="O13" s="578"/>
      <c r="P13" s="578"/>
      <c r="Q13" s="472"/>
      <c r="R13" s="417"/>
      <c r="S13" s="406"/>
      <c r="T13" s="433"/>
      <c r="U13" s="433"/>
      <c r="V13" s="817"/>
      <c r="W13" s="433"/>
      <c r="X13" s="433"/>
    </row>
    <row r="14" spans="1:24" ht="13.5" customHeight="1" thickBot="1" x14ac:dyDescent="0.25">
      <c r="A14" s="406"/>
      <c r="B14" s="416"/>
      <c r="C14" s="623" t="s">
        <v>25</v>
      </c>
      <c r="D14" s="624"/>
      <c r="E14" s="624"/>
      <c r="F14" s="624"/>
      <c r="G14" s="624"/>
      <c r="H14" s="624"/>
      <c r="I14" s="624"/>
      <c r="J14" s="624"/>
      <c r="K14" s="624"/>
      <c r="L14" s="624"/>
      <c r="M14" s="624"/>
      <c r="N14" s="624"/>
      <c r="O14" s="624"/>
      <c r="P14" s="624"/>
      <c r="Q14" s="625"/>
      <c r="R14" s="417"/>
      <c r="S14" s="406"/>
      <c r="T14" s="433"/>
      <c r="U14" s="433"/>
      <c r="V14" s="817"/>
      <c r="W14" s="433"/>
      <c r="X14" s="433"/>
    </row>
    <row r="15" spans="1:24" ht="9.75" customHeight="1" x14ac:dyDescent="0.2">
      <c r="A15" s="406"/>
      <c r="B15" s="416"/>
      <c r="C15" s="1631" t="s">
        <v>78</v>
      </c>
      <c r="D15" s="1631"/>
      <c r="E15" s="424"/>
      <c r="F15" s="424"/>
      <c r="G15" s="424"/>
      <c r="H15" s="424"/>
      <c r="I15" s="424"/>
      <c r="J15" s="424"/>
      <c r="K15" s="424"/>
      <c r="L15" s="424"/>
      <c r="M15" s="424"/>
      <c r="N15" s="424"/>
      <c r="O15" s="424"/>
      <c r="P15" s="424"/>
      <c r="Q15" s="508"/>
      <c r="R15" s="417"/>
      <c r="S15" s="406"/>
      <c r="T15" s="433"/>
      <c r="U15" s="433"/>
      <c r="V15" s="817"/>
      <c r="W15" s="433"/>
      <c r="X15" s="433"/>
    </row>
    <row r="16" spans="1:24" s="629" customFormat="1" ht="22.5" customHeight="1" x14ac:dyDescent="0.2">
      <c r="A16" s="626"/>
      <c r="B16" s="627"/>
      <c r="C16" s="1632" t="s">
        <v>68</v>
      </c>
      <c r="D16" s="1632"/>
      <c r="E16" s="402">
        <f t="shared" ref="E16:P16" si="0">+E9</f>
        <v>575999</v>
      </c>
      <c r="F16" s="403">
        <f t="shared" si="0"/>
        <v>575075</v>
      </c>
      <c r="G16" s="403">
        <f t="shared" si="0"/>
        <v>562934</v>
      </c>
      <c r="H16" s="403">
        <f t="shared" si="0"/>
        <v>534958</v>
      </c>
      <c r="I16" s="403">
        <f t="shared" si="0"/>
        <v>511642</v>
      </c>
      <c r="J16" s="403">
        <f t="shared" si="0"/>
        <v>497663</v>
      </c>
      <c r="K16" s="403">
        <f t="shared" si="0"/>
        <v>498763</v>
      </c>
      <c r="L16" s="403">
        <f t="shared" si="0"/>
        <v>491107</v>
      </c>
      <c r="M16" s="403">
        <f t="shared" si="0"/>
        <v>490589</v>
      </c>
      <c r="N16" s="403">
        <f t="shared" si="0"/>
        <v>486434</v>
      </c>
      <c r="O16" s="403">
        <f t="shared" si="0"/>
        <v>482556</v>
      </c>
      <c r="P16" s="403">
        <f t="shared" si="0"/>
        <v>494730</v>
      </c>
      <c r="Q16" s="403">
        <f>+Q9</f>
        <v>487629</v>
      </c>
      <c r="R16" s="628"/>
      <c r="S16" s="626"/>
      <c r="T16" s="819"/>
      <c r="U16" s="851"/>
      <c r="V16" s="817"/>
      <c r="W16" s="992"/>
      <c r="X16" s="819"/>
    </row>
    <row r="17" spans="1:24" ht="22.5" customHeight="1" x14ac:dyDescent="0.2">
      <c r="A17" s="406"/>
      <c r="B17" s="416"/>
      <c r="C17" s="577"/>
      <c r="D17" s="464" t="s">
        <v>72</v>
      </c>
      <c r="E17" s="148">
        <v>276279</v>
      </c>
      <c r="F17" s="158">
        <v>274995</v>
      </c>
      <c r="G17" s="158">
        <v>268457</v>
      </c>
      <c r="H17" s="158">
        <v>254819</v>
      </c>
      <c r="I17" s="158">
        <v>241158</v>
      </c>
      <c r="J17" s="158">
        <v>232514</v>
      </c>
      <c r="K17" s="158">
        <v>230703</v>
      </c>
      <c r="L17" s="158">
        <v>227538</v>
      </c>
      <c r="M17" s="158">
        <v>228339</v>
      </c>
      <c r="N17" s="158">
        <v>227262</v>
      </c>
      <c r="O17" s="158">
        <v>227209</v>
      </c>
      <c r="P17" s="158">
        <v>232152</v>
      </c>
      <c r="Q17" s="158">
        <v>228407</v>
      </c>
      <c r="R17" s="417"/>
      <c r="S17" s="406"/>
      <c r="T17" s="433"/>
      <c r="U17" s="433"/>
      <c r="V17" s="993"/>
      <c r="W17" s="951"/>
      <c r="X17" s="433"/>
    </row>
    <row r="18" spans="1:24" ht="15.75" customHeight="1" x14ac:dyDescent="0.2">
      <c r="A18" s="406"/>
      <c r="B18" s="416"/>
      <c r="C18" s="577"/>
      <c r="D18" s="464" t="s">
        <v>71</v>
      </c>
      <c r="E18" s="148">
        <v>299720</v>
      </c>
      <c r="F18" s="158">
        <v>300080</v>
      </c>
      <c r="G18" s="158">
        <v>294477</v>
      </c>
      <c r="H18" s="158">
        <v>280139</v>
      </c>
      <c r="I18" s="158">
        <v>270484</v>
      </c>
      <c r="J18" s="158">
        <v>265149</v>
      </c>
      <c r="K18" s="158">
        <v>268060</v>
      </c>
      <c r="L18" s="158">
        <v>263569</v>
      </c>
      <c r="M18" s="158">
        <v>262250</v>
      </c>
      <c r="N18" s="158">
        <v>259172</v>
      </c>
      <c r="O18" s="158">
        <v>255347</v>
      </c>
      <c r="P18" s="158">
        <v>262578</v>
      </c>
      <c r="Q18" s="158">
        <v>259222</v>
      </c>
      <c r="R18" s="417"/>
      <c r="S18" s="406"/>
      <c r="T18" s="433"/>
      <c r="U18" s="433"/>
      <c r="V18" s="817"/>
      <c r="W18" s="433"/>
      <c r="X18" s="433"/>
    </row>
    <row r="19" spans="1:24" ht="22.5" customHeight="1" x14ac:dyDescent="0.2">
      <c r="A19" s="406"/>
      <c r="B19" s="416"/>
      <c r="C19" s="577"/>
      <c r="D19" s="464" t="s">
        <v>225</v>
      </c>
      <c r="E19" s="148">
        <v>73952</v>
      </c>
      <c r="F19" s="158">
        <v>72895</v>
      </c>
      <c r="G19" s="158">
        <v>70811</v>
      </c>
      <c r="H19" s="158">
        <v>63963</v>
      </c>
      <c r="I19" s="158">
        <v>58473</v>
      </c>
      <c r="J19" s="158">
        <v>55209</v>
      </c>
      <c r="K19" s="158">
        <v>57549</v>
      </c>
      <c r="L19" s="158">
        <v>59550</v>
      </c>
      <c r="M19" s="158">
        <v>60783</v>
      </c>
      <c r="N19" s="158">
        <v>58926</v>
      </c>
      <c r="O19" s="158">
        <v>55334</v>
      </c>
      <c r="P19" s="158">
        <v>58308</v>
      </c>
      <c r="Q19" s="158">
        <v>58237</v>
      </c>
      <c r="R19" s="417"/>
      <c r="S19" s="406"/>
      <c r="T19" s="433"/>
      <c r="U19" s="433"/>
      <c r="V19" s="817"/>
      <c r="W19" s="433"/>
      <c r="X19" s="433"/>
    </row>
    <row r="20" spans="1:24" ht="15.75" customHeight="1" x14ac:dyDescent="0.2">
      <c r="A20" s="406"/>
      <c r="B20" s="416"/>
      <c r="C20" s="577"/>
      <c r="D20" s="464" t="s">
        <v>226</v>
      </c>
      <c r="E20" s="148">
        <v>502047</v>
      </c>
      <c r="F20" s="158">
        <v>502180</v>
      </c>
      <c r="G20" s="158">
        <v>492123</v>
      </c>
      <c r="H20" s="158">
        <v>470995</v>
      </c>
      <c r="I20" s="158">
        <v>453169</v>
      </c>
      <c r="J20" s="158">
        <v>442454</v>
      </c>
      <c r="K20" s="158">
        <v>441214</v>
      </c>
      <c r="L20" s="158">
        <v>431557</v>
      </c>
      <c r="M20" s="158">
        <v>429806</v>
      </c>
      <c r="N20" s="158">
        <v>427508</v>
      </c>
      <c r="O20" s="158">
        <v>427222</v>
      </c>
      <c r="P20" s="158">
        <v>436422</v>
      </c>
      <c r="Q20" s="158">
        <v>429392</v>
      </c>
      <c r="R20" s="417"/>
      <c r="S20" s="406"/>
      <c r="T20" s="817"/>
      <c r="U20" s="951"/>
      <c r="V20" s="817"/>
      <c r="W20" s="433"/>
      <c r="X20" s="433"/>
    </row>
    <row r="21" spans="1:24" ht="22.5" customHeight="1" x14ac:dyDescent="0.2">
      <c r="A21" s="406"/>
      <c r="B21" s="416"/>
      <c r="C21" s="577"/>
      <c r="D21" s="464" t="s">
        <v>215</v>
      </c>
      <c r="E21" s="148">
        <v>62628</v>
      </c>
      <c r="F21" s="158">
        <v>62933</v>
      </c>
      <c r="G21" s="158">
        <v>62077</v>
      </c>
      <c r="H21" s="158">
        <v>57940</v>
      </c>
      <c r="I21" s="158">
        <v>54659</v>
      </c>
      <c r="J21" s="158">
        <v>53163</v>
      </c>
      <c r="K21" s="158">
        <v>55369</v>
      </c>
      <c r="L21" s="158">
        <v>56894</v>
      </c>
      <c r="M21" s="158">
        <v>57053</v>
      </c>
      <c r="N21" s="158">
        <v>54448</v>
      </c>
      <c r="O21" s="158">
        <v>50960</v>
      </c>
      <c r="P21" s="158">
        <v>52659</v>
      </c>
      <c r="Q21" s="158">
        <v>52439</v>
      </c>
      <c r="R21" s="417"/>
      <c r="S21" s="406"/>
      <c r="T21" s="433"/>
      <c r="U21" s="951"/>
      <c r="V21" s="990"/>
      <c r="W21" s="817"/>
      <c r="X21" s="433"/>
    </row>
    <row r="22" spans="1:24" ht="15.75" customHeight="1" x14ac:dyDescent="0.2">
      <c r="A22" s="406"/>
      <c r="B22" s="416"/>
      <c r="C22" s="577"/>
      <c r="D22" s="464" t="s">
        <v>227</v>
      </c>
      <c r="E22" s="148">
        <v>513371</v>
      </c>
      <c r="F22" s="158">
        <v>512142</v>
      </c>
      <c r="G22" s="158">
        <v>500857</v>
      </c>
      <c r="H22" s="158">
        <v>477018</v>
      </c>
      <c r="I22" s="158">
        <v>456983</v>
      </c>
      <c r="J22" s="158">
        <v>444500</v>
      </c>
      <c r="K22" s="158">
        <v>443394</v>
      </c>
      <c r="L22" s="158">
        <v>434213</v>
      </c>
      <c r="M22" s="158">
        <v>433536</v>
      </c>
      <c r="N22" s="158">
        <v>431986</v>
      </c>
      <c r="O22" s="158">
        <v>431596</v>
      </c>
      <c r="P22" s="158">
        <v>442071</v>
      </c>
      <c r="Q22" s="158">
        <v>435190</v>
      </c>
      <c r="R22" s="417"/>
      <c r="S22" s="406"/>
      <c r="T22" s="433"/>
      <c r="U22" s="951"/>
      <c r="V22" s="990"/>
      <c r="W22" s="433"/>
      <c r="X22" s="433"/>
    </row>
    <row r="23" spans="1:24" ht="15" customHeight="1" x14ac:dyDescent="0.2">
      <c r="A23" s="406"/>
      <c r="B23" s="416"/>
      <c r="C23" s="464"/>
      <c r="D23" s="466" t="s">
        <v>331</v>
      </c>
      <c r="E23" s="148">
        <v>21900</v>
      </c>
      <c r="F23" s="158">
        <v>22094</v>
      </c>
      <c r="G23" s="158">
        <v>21215</v>
      </c>
      <c r="H23" s="158">
        <v>19440</v>
      </c>
      <c r="I23" s="158">
        <v>18353</v>
      </c>
      <c r="J23" s="158">
        <v>17998</v>
      </c>
      <c r="K23" s="158">
        <v>18069</v>
      </c>
      <c r="L23" s="158">
        <v>17573</v>
      </c>
      <c r="M23" s="158">
        <v>18879</v>
      </c>
      <c r="N23" s="158">
        <v>19475</v>
      </c>
      <c r="O23" s="158">
        <v>19333</v>
      </c>
      <c r="P23" s="158">
        <v>19573</v>
      </c>
      <c r="Q23" s="158">
        <v>19048</v>
      </c>
      <c r="R23" s="417"/>
      <c r="S23" s="406"/>
      <c r="T23" s="433"/>
      <c r="U23" s="433"/>
      <c r="V23" s="817"/>
      <c r="W23" s="951"/>
      <c r="X23" s="433"/>
    </row>
    <row r="24" spans="1:24" ht="15" customHeight="1" x14ac:dyDescent="0.2">
      <c r="A24" s="406"/>
      <c r="B24" s="416"/>
      <c r="C24" s="201"/>
      <c r="D24" s="94" t="s">
        <v>216</v>
      </c>
      <c r="E24" s="148">
        <v>140914</v>
      </c>
      <c r="F24" s="158">
        <v>140566</v>
      </c>
      <c r="G24" s="158">
        <v>137545</v>
      </c>
      <c r="H24" s="158">
        <v>131606</v>
      </c>
      <c r="I24" s="158">
        <v>125027</v>
      </c>
      <c r="J24" s="158">
        <v>120573</v>
      </c>
      <c r="K24" s="158">
        <v>118824</v>
      </c>
      <c r="L24" s="158">
        <v>116039</v>
      </c>
      <c r="M24" s="158">
        <v>114367</v>
      </c>
      <c r="N24" s="158">
        <v>111503</v>
      </c>
      <c r="O24" s="158">
        <v>111531</v>
      </c>
      <c r="P24" s="158">
        <v>112752</v>
      </c>
      <c r="Q24" s="158">
        <v>110580</v>
      </c>
      <c r="R24" s="417"/>
      <c r="S24" s="406"/>
      <c r="T24" s="433"/>
      <c r="U24" s="433"/>
      <c r="V24" s="817"/>
      <c r="W24" s="433"/>
      <c r="X24" s="433"/>
    </row>
    <row r="25" spans="1:24" ht="15" customHeight="1" x14ac:dyDescent="0.2">
      <c r="A25" s="406"/>
      <c r="B25" s="416"/>
      <c r="C25" s="201"/>
      <c r="D25" s="94" t="s">
        <v>164</v>
      </c>
      <c r="E25" s="148">
        <v>345224</v>
      </c>
      <c r="F25" s="158">
        <v>344075</v>
      </c>
      <c r="G25" s="158">
        <v>336723</v>
      </c>
      <c r="H25" s="158">
        <v>320935</v>
      </c>
      <c r="I25" s="158">
        <v>308851</v>
      </c>
      <c r="J25" s="158">
        <v>301389</v>
      </c>
      <c r="K25" s="158">
        <v>302005</v>
      </c>
      <c r="L25" s="158">
        <v>296051</v>
      </c>
      <c r="M25" s="158">
        <v>295811</v>
      </c>
      <c r="N25" s="158">
        <v>296826</v>
      </c>
      <c r="O25" s="158">
        <v>296648</v>
      </c>
      <c r="P25" s="158">
        <v>305545</v>
      </c>
      <c r="Q25" s="158">
        <v>301386</v>
      </c>
      <c r="R25" s="417"/>
      <c r="S25" s="406"/>
      <c r="T25" s="433"/>
      <c r="U25" s="433"/>
      <c r="V25" s="817"/>
      <c r="W25" s="433"/>
      <c r="X25" s="433"/>
    </row>
    <row r="26" spans="1:24" ht="15" customHeight="1" x14ac:dyDescent="0.2">
      <c r="A26" s="406"/>
      <c r="B26" s="416"/>
      <c r="C26" s="201"/>
      <c r="D26" s="94" t="s">
        <v>217</v>
      </c>
      <c r="E26" s="148">
        <v>5333</v>
      </c>
      <c r="F26" s="158">
        <v>5407</v>
      </c>
      <c r="G26" s="158">
        <v>5374</v>
      </c>
      <c r="H26" s="158">
        <v>5007</v>
      </c>
      <c r="I26" s="158">
        <v>4752</v>
      </c>
      <c r="J26" s="158">
        <v>4540</v>
      </c>
      <c r="K26" s="158">
        <v>4496</v>
      </c>
      <c r="L26" s="158">
        <v>4550</v>
      </c>
      <c r="M26" s="158">
        <v>4479</v>
      </c>
      <c r="N26" s="158">
        <v>4182</v>
      </c>
      <c r="O26" s="158">
        <v>4084</v>
      </c>
      <c r="P26" s="1169">
        <v>4201</v>
      </c>
      <c r="Q26" s="1169">
        <v>4176</v>
      </c>
      <c r="R26" s="417"/>
      <c r="S26" s="406"/>
      <c r="T26" s="433"/>
      <c r="U26" s="433"/>
      <c r="V26" s="817"/>
      <c r="W26" s="433"/>
      <c r="X26" s="433"/>
    </row>
    <row r="27" spans="1:24" ht="22.5" customHeight="1" x14ac:dyDescent="0.2">
      <c r="A27" s="406"/>
      <c r="B27" s="416"/>
      <c r="C27" s="577"/>
      <c r="D27" s="464" t="s">
        <v>228</v>
      </c>
      <c r="E27" s="148">
        <v>308328</v>
      </c>
      <c r="F27" s="158">
        <v>303320</v>
      </c>
      <c r="G27" s="158">
        <v>294706</v>
      </c>
      <c r="H27" s="158">
        <v>276367</v>
      </c>
      <c r="I27" s="158">
        <v>262124</v>
      </c>
      <c r="J27" s="158">
        <v>252895</v>
      </c>
      <c r="K27" s="158">
        <v>254897</v>
      </c>
      <c r="L27" s="158">
        <v>251017</v>
      </c>
      <c r="M27" s="158">
        <v>251604</v>
      </c>
      <c r="N27" s="158">
        <v>251352</v>
      </c>
      <c r="O27" s="158">
        <v>251001</v>
      </c>
      <c r="P27" s="1169">
        <v>259965</v>
      </c>
      <c r="Q27" s="1169">
        <v>254414</v>
      </c>
      <c r="R27" s="417"/>
      <c r="S27" s="406"/>
      <c r="T27" s="433"/>
      <c r="U27" s="851"/>
      <c r="V27" s="817"/>
      <c r="W27" s="433"/>
      <c r="X27" s="433"/>
    </row>
    <row r="28" spans="1:24" ht="15.75" customHeight="1" x14ac:dyDescent="0.2">
      <c r="A28" s="406"/>
      <c r="B28" s="416"/>
      <c r="C28" s="577"/>
      <c r="D28" s="464" t="s">
        <v>229</v>
      </c>
      <c r="E28" s="148">
        <v>267671</v>
      </c>
      <c r="F28" s="158">
        <v>271755</v>
      </c>
      <c r="G28" s="158">
        <v>268228</v>
      </c>
      <c r="H28" s="158">
        <v>258591</v>
      </c>
      <c r="I28" s="158">
        <v>249518</v>
      </c>
      <c r="J28" s="158">
        <v>244768</v>
      </c>
      <c r="K28" s="158">
        <v>243866</v>
      </c>
      <c r="L28" s="158">
        <v>240090</v>
      </c>
      <c r="M28" s="158">
        <v>238985</v>
      </c>
      <c r="N28" s="158">
        <v>235082</v>
      </c>
      <c r="O28" s="158">
        <v>231555</v>
      </c>
      <c r="P28" s="1169">
        <v>234765</v>
      </c>
      <c r="Q28" s="1169">
        <v>233215</v>
      </c>
      <c r="R28" s="417"/>
      <c r="S28" s="406"/>
      <c r="T28" s="433"/>
      <c r="U28" s="851"/>
      <c r="V28" s="817"/>
      <c r="W28" s="433"/>
      <c r="X28" s="433"/>
    </row>
    <row r="29" spans="1:24" ht="22.5" customHeight="1" x14ac:dyDescent="0.2">
      <c r="A29" s="406"/>
      <c r="B29" s="416"/>
      <c r="C29" s="577"/>
      <c r="D29" s="464" t="s">
        <v>230</v>
      </c>
      <c r="E29" s="148">
        <v>32312</v>
      </c>
      <c r="F29" s="158">
        <v>32785</v>
      </c>
      <c r="G29" s="158">
        <v>32415</v>
      </c>
      <c r="H29" s="158">
        <v>31592</v>
      </c>
      <c r="I29" s="158">
        <v>30994</v>
      </c>
      <c r="J29" s="158">
        <v>30290</v>
      </c>
      <c r="K29" s="158">
        <v>30054</v>
      </c>
      <c r="L29" s="158">
        <v>29552</v>
      </c>
      <c r="M29" s="158">
        <v>29665</v>
      </c>
      <c r="N29" s="158">
        <v>29674</v>
      </c>
      <c r="O29" s="158">
        <v>29516</v>
      </c>
      <c r="P29" s="158">
        <v>29692</v>
      </c>
      <c r="Q29" s="158">
        <v>29350</v>
      </c>
      <c r="R29" s="417"/>
      <c r="S29" s="406"/>
      <c r="T29" s="433"/>
      <c r="U29" s="433"/>
      <c r="V29" s="817"/>
      <c r="W29" s="433"/>
      <c r="X29" s="433"/>
    </row>
    <row r="30" spans="1:24" ht="15.75" customHeight="1" x14ac:dyDescent="0.2">
      <c r="A30" s="406"/>
      <c r="B30" s="416"/>
      <c r="C30" s="577"/>
      <c r="D30" s="464" t="s">
        <v>231</v>
      </c>
      <c r="E30" s="148">
        <v>115119</v>
      </c>
      <c r="F30" s="158">
        <v>115209</v>
      </c>
      <c r="G30" s="158">
        <v>112293</v>
      </c>
      <c r="H30" s="158">
        <v>107595</v>
      </c>
      <c r="I30" s="158">
        <v>104148</v>
      </c>
      <c r="J30" s="158">
        <v>101933</v>
      </c>
      <c r="K30" s="158">
        <v>100283</v>
      </c>
      <c r="L30" s="158">
        <v>97450</v>
      </c>
      <c r="M30" s="158">
        <v>97532</v>
      </c>
      <c r="N30" s="158">
        <v>96991</v>
      </c>
      <c r="O30" s="158">
        <v>97006</v>
      </c>
      <c r="P30" s="158">
        <v>97053</v>
      </c>
      <c r="Q30" s="158">
        <v>95374</v>
      </c>
      <c r="R30" s="417"/>
      <c r="S30" s="406"/>
      <c r="T30" s="433"/>
      <c r="U30" s="433"/>
      <c r="V30" s="817"/>
      <c r="W30" s="433"/>
      <c r="X30" s="433"/>
    </row>
    <row r="31" spans="1:24" ht="15.75" customHeight="1" x14ac:dyDescent="0.2">
      <c r="A31" s="406"/>
      <c r="B31" s="416"/>
      <c r="C31" s="577"/>
      <c r="D31" s="464" t="s">
        <v>232</v>
      </c>
      <c r="E31" s="148">
        <v>92404</v>
      </c>
      <c r="F31" s="158">
        <v>92246</v>
      </c>
      <c r="G31" s="158">
        <v>90364</v>
      </c>
      <c r="H31" s="158">
        <v>86125</v>
      </c>
      <c r="I31" s="158">
        <v>81869</v>
      </c>
      <c r="J31" s="158">
        <v>79258</v>
      </c>
      <c r="K31" s="158">
        <v>78433</v>
      </c>
      <c r="L31" s="158">
        <v>76174</v>
      </c>
      <c r="M31" s="158">
        <v>76266</v>
      </c>
      <c r="N31" s="158">
        <v>76421</v>
      </c>
      <c r="O31" s="158">
        <v>77648</v>
      </c>
      <c r="P31" s="158">
        <v>78917</v>
      </c>
      <c r="Q31" s="158">
        <v>76977</v>
      </c>
      <c r="R31" s="417"/>
      <c r="S31" s="406"/>
      <c r="T31" s="433"/>
      <c r="U31" s="433"/>
      <c r="V31" s="817"/>
      <c r="W31" s="433"/>
      <c r="X31" s="433"/>
    </row>
    <row r="32" spans="1:24" ht="15.75" customHeight="1" x14ac:dyDescent="0.2">
      <c r="A32" s="406"/>
      <c r="B32" s="416"/>
      <c r="C32" s="577"/>
      <c r="D32" s="464" t="s">
        <v>233</v>
      </c>
      <c r="E32" s="148">
        <v>115824</v>
      </c>
      <c r="F32" s="158">
        <v>115653</v>
      </c>
      <c r="G32" s="158">
        <v>113179</v>
      </c>
      <c r="H32" s="158">
        <v>107555</v>
      </c>
      <c r="I32" s="158">
        <v>102052</v>
      </c>
      <c r="J32" s="158">
        <v>96858</v>
      </c>
      <c r="K32" s="158">
        <v>96199</v>
      </c>
      <c r="L32" s="158">
        <v>93227</v>
      </c>
      <c r="M32" s="158">
        <v>93582</v>
      </c>
      <c r="N32" s="158">
        <v>93734</v>
      </c>
      <c r="O32" s="158">
        <v>93493</v>
      </c>
      <c r="P32" s="158">
        <v>97406</v>
      </c>
      <c r="Q32" s="158">
        <v>96586</v>
      </c>
      <c r="R32" s="417"/>
      <c r="S32" s="406"/>
      <c r="T32" s="433"/>
      <c r="U32" s="433"/>
      <c r="V32" s="817"/>
      <c r="W32" s="433"/>
      <c r="X32" s="433"/>
    </row>
    <row r="33" spans="1:24" ht="15.75" customHeight="1" x14ac:dyDescent="0.2">
      <c r="A33" s="406"/>
      <c r="B33" s="416"/>
      <c r="C33" s="577"/>
      <c r="D33" s="464" t="s">
        <v>234</v>
      </c>
      <c r="E33" s="148">
        <v>143528</v>
      </c>
      <c r="F33" s="158">
        <v>142688</v>
      </c>
      <c r="G33" s="158">
        <v>139703</v>
      </c>
      <c r="H33" s="158">
        <v>131393</v>
      </c>
      <c r="I33" s="158">
        <v>124059</v>
      </c>
      <c r="J33" s="158">
        <v>119579</v>
      </c>
      <c r="K33" s="158">
        <v>121231</v>
      </c>
      <c r="L33" s="158">
        <v>121569</v>
      </c>
      <c r="M33" s="158">
        <v>123244</v>
      </c>
      <c r="N33" s="158">
        <v>122582</v>
      </c>
      <c r="O33" s="158">
        <v>120339</v>
      </c>
      <c r="P33" s="158">
        <v>125338</v>
      </c>
      <c r="Q33" s="158">
        <v>124673</v>
      </c>
      <c r="R33" s="417"/>
      <c r="S33" s="406"/>
      <c r="T33" s="433"/>
      <c r="U33" s="433"/>
      <c r="V33" s="817"/>
      <c r="W33" s="433"/>
      <c r="X33" s="433"/>
    </row>
    <row r="34" spans="1:24" ht="15.75" customHeight="1" x14ac:dyDescent="0.2">
      <c r="A34" s="406"/>
      <c r="B34" s="416"/>
      <c r="C34" s="577"/>
      <c r="D34" s="464" t="s">
        <v>235</v>
      </c>
      <c r="E34" s="148">
        <v>76812</v>
      </c>
      <c r="F34" s="158">
        <v>76494</v>
      </c>
      <c r="G34" s="158">
        <v>74980</v>
      </c>
      <c r="H34" s="158">
        <v>70698</v>
      </c>
      <c r="I34" s="158">
        <v>68520</v>
      </c>
      <c r="J34" s="158">
        <v>69745</v>
      </c>
      <c r="K34" s="158">
        <v>72563</v>
      </c>
      <c r="L34" s="158">
        <v>73135</v>
      </c>
      <c r="M34" s="158">
        <v>70300</v>
      </c>
      <c r="N34" s="158">
        <v>67032</v>
      </c>
      <c r="O34" s="158">
        <v>64554</v>
      </c>
      <c r="P34" s="158">
        <v>66324</v>
      </c>
      <c r="Q34" s="158">
        <v>64669</v>
      </c>
      <c r="R34" s="417"/>
      <c r="S34" s="406"/>
      <c r="T34" s="433"/>
      <c r="U34" s="433"/>
      <c r="V34" s="820"/>
      <c r="W34" s="433"/>
      <c r="X34" s="433"/>
    </row>
    <row r="35" spans="1:24" ht="22.5" customHeight="1" x14ac:dyDescent="0.2">
      <c r="A35" s="406"/>
      <c r="B35" s="416"/>
      <c r="C35" s="577"/>
      <c r="D35" s="464" t="s">
        <v>188</v>
      </c>
      <c r="E35" s="148">
        <v>235746</v>
      </c>
      <c r="F35" s="158">
        <v>236307</v>
      </c>
      <c r="G35" s="158">
        <v>233787</v>
      </c>
      <c r="H35" s="158">
        <v>224482</v>
      </c>
      <c r="I35" s="158">
        <v>216223</v>
      </c>
      <c r="J35" s="158">
        <v>211468</v>
      </c>
      <c r="K35" s="158">
        <v>213232</v>
      </c>
      <c r="L35" s="158">
        <v>210598</v>
      </c>
      <c r="M35" s="158">
        <v>209834</v>
      </c>
      <c r="N35" s="158">
        <v>204855</v>
      </c>
      <c r="O35" s="158">
        <v>200792</v>
      </c>
      <c r="P35" s="158">
        <v>204270</v>
      </c>
      <c r="Q35" s="158">
        <v>201561</v>
      </c>
      <c r="R35" s="417"/>
      <c r="S35" s="406"/>
      <c r="T35" s="433"/>
      <c r="U35" s="433"/>
      <c r="V35" s="817"/>
      <c r="W35" s="433"/>
      <c r="X35" s="433"/>
    </row>
    <row r="36" spans="1:24" ht="15.75" customHeight="1" x14ac:dyDescent="0.2">
      <c r="A36" s="406"/>
      <c r="B36" s="416"/>
      <c r="C36" s="577"/>
      <c r="D36" s="464" t="s">
        <v>189</v>
      </c>
      <c r="E36" s="148">
        <v>102273</v>
      </c>
      <c r="F36" s="158">
        <v>101878</v>
      </c>
      <c r="G36" s="158">
        <v>99811</v>
      </c>
      <c r="H36" s="158">
        <v>93763</v>
      </c>
      <c r="I36" s="158">
        <v>89662</v>
      </c>
      <c r="J36" s="158">
        <v>86853</v>
      </c>
      <c r="K36" s="158">
        <v>86627</v>
      </c>
      <c r="L36" s="158">
        <v>84904</v>
      </c>
      <c r="M36" s="158">
        <v>82916</v>
      </c>
      <c r="N36" s="158">
        <v>81102</v>
      </c>
      <c r="O36" s="158">
        <v>82724</v>
      </c>
      <c r="P36" s="158">
        <v>85262</v>
      </c>
      <c r="Q36" s="158">
        <v>83648</v>
      </c>
      <c r="R36" s="417"/>
      <c r="S36" s="406"/>
      <c r="T36" s="433"/>
      <c r="U36" s="433"/>
      <c r="V36" s="817"/>
      <c r="W36" s="433"/>
      <c r="X36" s="433"/>
    </row>
    <row r="37" spans="1:24" ht="15.75" customHeight="1" x14ac:dyDescent="0.2">
      <c r="A37" s="406"/>
      <c r="B37" s="416"/>
      <c r="C37" s="577"/>
      <c r="D37" s="464" t="s">
        <v>59</v>
      </c>
      <c r="E37" s="148">
        <v>138551</v>
      </c>
      <c r="F37" s="158">
        <v>139385</v>
      </c>
      <c r="G37" s="158">
        <v>136833</v>
      </c>
      <c r="H37" s="158">
        <v>131125</v>
      </c>
      <c r="I37" s="158">
        <v>125967</v>
      </c>
      <c r="J37" s="158">
        <v>123555</v>
      </c>
      <c r="K37" s="158">
        <v>123778</v>
      </c>
      <c r="L37" s="158">
        <v>120517</v>
      </c>
      <c r="M37" s="158">
        <v>119414</v>
      </c>
      <c r="N37" s="158">
        <v>115891</v>
      </c>
      <c r="O37" s="158">
        <v>113079</v>
      </c>
      <c r="P37" s="158">
        <v>117554</v>
      </c>
      <c r="Q37" s="158">
        <v>118015</v>
      </c>
      <c r="R37" s="417"/>
      <c r="S37" s="406"/>
      <c r="T37" s="433"/>
      <c r="U37" s="433"/>
      <c r="V37" s="817"/>
      <c r="W37" s="433"/>
      <c r="X37" s="433"/>
    </row>
    <row r="38" spans="1:24" ht="15.75" customHeight="1" x14ac:dyDescent="0.2">
      <c r="A38" s="406"/>
      <c r="B38" s="416"/>
      <c r="C38" s="577"/>
      <c r="D38" s="464" t="s">
        <v>191</v>
      </c>
      <c r="E38" s="148">
        <v>38467</v>
      </c>
      <c r="F38" s="158">
        <v>39820</v>
      </c>
      <c r="G38" s="158">
        <v>38508</v>
      </c>
      <c r="H38" s="158">
        <v>36177</v>
      </c>
      <c r="I38" s="158">
        <v>33544</v>
      </c>
      <c r="J38" s="158">
        <v>31638</v>
      </c>
      <c r="K38" s="158">
        <v>31643</v>
      </c>
      <c r="L38" s="158">
        <v>31174</v>
      </c>
      <c r="M38" s="158">
        <v>32054</v>
      </c>
      <c r="N38" s="158">
        <v>31692</v>
      </c>
      <c r="O38" s="158">
        <v>31582</v>
      </c>
      <c r="P38" s="158">
        <v>32408</v>
      </c>
      <c r="Q38" s="158">
        <v>31404</v>
      </c>
      <c r="R38" s="417"/>
      <c r="S38" s="406"/>
      <c r="V38" s="724"/>
    </row>
    <row r="39" spans="1:24" ht="15.75" customHeight="1" x14ac:dyDescent="0.2">
      <c r="A39" s="406"/>
      <c r="B39" s="416"/>
      <c r="C39" s="577"/>
      <c r="D39" s="464" t="s">
        <v>192</v>
      </c>
      <c r="E39" s="148">
        <v>27040</v>
      </c>
      <c r="F39" s="158">
        <v>24180</v>
      </c>
      <c r="G39" s="158">
        <v>21027</v>
      </c>
      <c r="H39" s="158">
        <v>17217</v>
      </c>
      <c r="I39" s="158">
        <v>14695</v>
      </c>
      <c r="J39" s="158">
        <v>13227</v>
      </c>
      <c r="K39" s="158">
        <v>13002</v>
      </c>
      <c r="L39" s="158">
        <v>13844</v>
      </c>
      <c r="M39" s="158">
        <v>16330</v>
      </c>
      <c r="N39" s="158">
        <v>22909</v>
      </c>
      <c r="O39" s="158">
        <v>24475</v>
      </c>
      <c r="P39" s="158">
        <v>25327</v>
      </c>
      <c r="Q39" s="158">
        <v>23292</v>
      </c>
      <c r="R39" s="417"/>
      <c r="S39" s="406"/>
      <c r="V39" s="724"/>
    </row>
    <row r="40" spans="1:24" ht="15.75" customHeight="1" x14ac:dyDescent="0.2">
      <c r="A40" s="406"/>
      <c r="B40" s="416"/>
      <c r="C40" s="577"/>
      <c r="D40" s="464" t="s">
        <v>130</v>
      </c>
      <c r="E40" s="148">
        <v>10712</v>
      </c>
      <c r="F40" s="158">
        <v>10652</v>
      </c>
      <c r="G40" s="158">
        <v>10629</v>
      </c>
      <c r="H40" s="158">
        <v>10536</v>
      </c>
      <c r="I40" s="158">
        <v>10472</v>
      </c>
      <c r="J40" s="158">
        <v>10123</v>
      </c>
      <c r="K40" s="158">
        <v>9711</v>
      </c>
      <c r="L40" s="158">
        <v>9679</v>
      </c>
      <c r="M40" s="158">
        <v>9655</v>
      </c>
      <c r="N40" s="158">
        <v>9621</v>
      </c>
      <c r="O40" s="158">
        <v>9611</v>
      </c>
      <c r="P40" s="158">
        <v>9613</v>
      </c>
      <c r="Q40" s="158">
        <v>9611</v>
      </c>
      <c r="R40" s="417"/>
      <c r="S40" s="406"/>
      <c r="V40" s="724"/>
    </row>
    <row r="41" spans="1:24" ht="15.75" customHeight="1" x14ac:dyDescent="0.2">
      <c r="A41" s="406"/>
      <c r="B41" s="416"/>
      <c r="C41" s="577"/>
      <c r="D41" s="464" t="s">
        <v>131</v>
      </c>
      <c r="E41" s="148">
        <v>23210</v>
      </c>
      <c r="F41" s="158">
        <v>22853</v>
      </c>
      <c r="G41" s="158">
        <v>22339</v>
      </c>
      <c r="H41" s="158">
        <v>21658</v>
      </c>
      <c r="I41" s="158">
        <v>21079</v>
      </c>
      <c r="J41" s="158">
        <v>20799</v>
      </c>
      <c r="K41" s="158">
        <v>20770</v>
      </c>
      <c r="L41" s="158">
        <v>20391</v>
      </c>
      <c r="M41" s="158">
        <v>20386</v>
      </c>
      <c r="N41" s="158">
        <v>20364</v>
      </c>
      <c r="O41" s="158">
        <v>20293</v>
      </c>
      <c r="P41" s="158">
        <v>20296</v>
      </c>
      <c r="Q41" s="158">
        <v>20098</v>
      </c>
      <c r="R41" s="417"/>
      <c r="S41" s="406"/>
      <c r="V41" s="724"/>
    </row>
    <row r="42" spans="1:24" s="630" customFormat="1" ht="22.5" customHeight="1" x14ac:dyDescent="0.2">
      <c r="A42" s="631"/>
      <c r="B42" s="632"/>
      <c r="C42" s="737" t="s">
        <v>292</v>
      </c>
      <c r="D42" s="737"/>
      <c r="E42" s="402"/>
      <c r="F42" s="403"/>
      <c r="G42" s="403"/>
      <c r="H42" s="403"/>
      <c r="I42" s="403"/>
      <c r="J42" s="403"/>
      <c r="K42" s="403"/>
      <c r="L42" s="403"/>
      <c r="M42" s="403"/>
      <c r="N42" s="403"/>
      <c r="O42" s="403"/>
      <c r="P42" s="403"/>
      <c r="Q42" s="403"/>
      <c r="R42" s="633"/>
      <c r="S42" s="631"/>
      <c r="V42" s="724"/>
    </row>
    <row r="43" spans="1:24" ht="15.75" customHeight="1" x14ac:dyDescent="0.2">
      <c r="A43" s="406"/>
      <c r="B43" s="416"/>
      <c r="C43" s="577"/>
      <c r="D43" s="736" t="s">
        <v>485</v>
      </c>
      <c r="E43" s="148">
        <v>56859</v>
      </c>
      <c r="F43" s="148">
        <v>56997</v>
      </c>
      <c r="G43" s="148">
        <v>56395</v>
      </c>
      <c r="H43" s="148">
        <v>53654</v>
      </c>
      <c r="I43" s="148">
        <v>50318</v>
      </c>
      <c r="J43" s="148">
        <v>47826</v>
      </c>
      <c r="K43" s="148">
        <v>47718</v>
      </c>
      <c r="L43" s="148">
        <v>47718</v>
      </c>
      <c r="M43" s="148">
        <v>48493</v>
      </c>
      <c r="N43" s="148">
        <v>48032</v>
      </c>
      <c r="O43" s="148">
        <v>46629</v>
      </c>
      <c r="P43" s="148">
        <v>49130</v>
      </c>
      <c r="Q43" s="148">
        <v>49282</v>
      </c>
      <c r="R43" s="417"/>
      <c r="S43" s="406"/>
      <c r="V43" s="724"/>
    </row>
    <row r="44" spans="1:24" s="630" customFormat="1" ht="15.75" customHeight="1" x14ac:dyDescent="0.2">
      <c r="A44" s="631"/>
      <c r="B44" s="632"/>
      <c r="C44" s="634"/>
      <c r="D44" s="736" t="s">
        <v>487</v>
      </c>
      <c r="E44" s="148">
        <v>53043</v>
      </c>
      <c r="F44" s="148">
        <v>53140</v>
      </c>
      <c r="G44" s="148">
        <v>52608</v>
      </c>
      <c r="H44" s="148">
        <v>50555</v>
      </c>
      <c r="I44" s="148">
        <v>48457</v>
      </c>
      <c r="J44" s="148">
        <v>46986</v>
      </c>
      <c r="K44" s="148">
        <v>46376</v>
      </c>
      <c r="L44" s="148">
        <v>46376</v>
      </c>
      <c r="M44" s="148">
        <v>46552</v>
      </c>
      <c r="N44" s="148">
        <v>47599</v>
      </c>
      <c r="O44" s="148">
        <v>47443</v>
      </c>
      <c r="P44" s="148">
        <v>48612</v>
      </c>
      <c r="Q44" s="148">
        <v>47722</v>
      </c>
      <c r="R44" s="633"/>
      <c r="S44" s="631"/>
      <c r="V44" s="724"/>
    </row>
    <row r="45" spans="1:24" ht="15.75" customHeight="1" x14ac:dyDescent="0.2">
      <c r="A45" s="406"/>
      <c r="B45" s="419"/>
      <c r="C45" s="577"/>
      <c r="D45" s="736" t="s">
        <v>486</v>
      </c>
      <c r="E45" s="148">
        <v>50234</v>
      </c>
      <c r="F45" s="148">
        <v>50579</v>
      </c>
      <c r="G45" s="148">
        <v>49838</v>
      </c>
      <c r="H45" s="148">
        <v>47709</v>
      </c>
      <c r="I45" s="148">
        <v>45049</v>
      </c>
      <c r="J45" s="148">
        <v>43473</v>
      </c>
      <c r="K45" s="148">
        <v>43078</v>
      </c>
      <c r="L45" s="148">
        <v>43078</v>
      </c>
      <c r="M45" s="148">
        <v>41923</v>
      </c>
      <c r="N45" s="148">
        <v>41317</v>
      </c>
      <c r="O45" s="148">
        <v>41766</v>
      </c>
      <c r="P45" s="148">
        <v>42542</v>
      </c>
      <c r="Q45" s="148">
        <v>42213</v>
      </c>
      <c r="R45" s="417"/>
      <c r="S45" s="406"/>
      <c r="V45" s="724"/>
    </row>
    <row r="46" spans="1:24" ht="15.75" customHeight="1" x14ac:dyDescent="0.2">
      <c r="A46" s="406"/>
      <c r="B46" s="416"/>
      <c r="C46" s="577"/>
      <c r="D46" s="736" t="s">
        <v>490</v>
      </c>
      <c r="E46" s="148">
        <v>39484</v>
      </c>
      <c r="F46" s="148">
        <v>39159</v>
      </c>
      <c r="G46" s="148">
        <v>37640</v>
      </c>
      <c r="H46" s="148">
        <v>35920</v>
      </c>
      <c r="I46" s="148">
        <v>33832</v>
      </c>
      <c r="J46" s="148">
        <v>32475</v>
      </c>
      <c r="K46" s="148">
        <v>31700</v>
      </c>
      <c r="L46" s="148">
        <v>31700</v>
      </c>
      <c r="M46" s="148">
        <v>29862</v>
      </c>
      <c r="N46" s="148">
        <v>29246</v>
      </c>
      <c r="O46" s="148">
        <v>30212</v>
      </c>
      <c r="P46" s="148">
        <v>29904</v>
      </c>
      <c r="Q46" s="148">
        <v>29022</v>
      </c>
      <c r="R46" s="417"/>
      <c r="S46" s="406"/>
      <c r="V46" s="724"/>
    </row>
    <row r="47" spans="1:24" ht="15.75" customHeight="1" x14ac:dyDescent="0.2">
      <c r="A47" s="406"/>
      <c r="B47" s="416"/>
      <c r="C47" s="577"/>
      <c r="D47" s="736" t="s">
        <v>491</v>
      </c>
      <c r="E47" s="148">
        <v>33722</v>
      </c>
      <c r="F47" s="148">
        <v>33698</v>
      </c>
      <c r="G47" s="148">
        <v>33341</v>
      </c>
      <c r="H47" s="148">
        <v>31769</v>
      </c>
      <c r="I47" s="148">
        <v>30413</v>
      </c>
      <c r="J47" s="148">
        <v>26166</v>
      </c>
      <c r="K47" s="148">
        <v>26443</v>
      </c>
      <c r="L47" s="148">
        <v>26443</v>
      </c>
      <c r="M47" s="148">
        <v>26282</v>
      </c>
      <c r="N47" s="148">
        <v>25604</v>
      </c>
      <c r="O47" s="148">
        <v>24870</v>
      </c>
      <c r="P47" s="148">
        <v>25706</v>
      </c>
      <c r="Q47" s="148">
        <v>25550</v>
      </c>
      <c r="R47" s="417"/>
      <c r="S47" s="406"/>
      <c r="V47" s="724"/>
    </row>
    <row r="48" spans="1:24" s="420" customFormat="1" ht="22.5" customHeight="1" x14ac:dyDescent="0.2">
      <c r="A48" s="418"/>
      <c r="B48" s="419"/>
      <c r="C48" s="1625" t="s">
        <v>237</v>
      </c>
      <c r="D48" s="1626"/>
      <c r="E48" s="1626"/>
      <c r="F48" s="1626"/>
      <c r="G48" s="1626"/>
      <c r="H48" s="1626"/>
      <c r="I48" s="1626"/>
      <c r="J48" s="1626"/>
      <c r="K48" s="1626"/>
      <c r="L48" s="1626"/>
      <c r="M48" s="1626"/>
      <c r="N48" s="1626"/>
      <c r="O48" s="1626"/>
      <c r="P48" s="1626"/>
      <c r="Q48" s="1626"/>
      <c r="R48" s="445"/>
      <c r="S48" s="418"/>
      <c r="V48" s="724"/>
    </row>
    <row r="49" spans="1:22" s="420" customFormat="1" ht="13.5" customHeight="1" x14ac:dyDescent="0.2">
      <c r="A49" s="418"/>
      <c r="B49" s="419"/>
      <c r="C49" s="448" t="s">
        <v>440</v>
      </c>
      <c r="D49" s="635"/>
      <c r="E49" s="636"/>
      <c r="F49" s="419"/>
      <c r="G49" s="636"/>
      <c r="H49" s="635"/>
      <c r="I49" s="636"/>
      <c r="J49" s="890"/>
      <c r="K49" s="556"/>
      <c r="L49" s="635"/>
      <c r="M49" s="635"/>
      <c r="N49" s="635"/>
      <c r="O49" s="635"/>
      <c r="P49" s="635"/>
      <c r="Q49" s="635"/>
      <c r="R49" s="445"/>
      <c r="S49" s="418"/>
      <c r="V49" s="724"/>
    </row>
    <row r="50" spans="1:22" s="420" customFormat="1" ht="10.5" customHeight="1" x14ac:dyDescent="0.2">
      <c r="A50" s="418"/>
      <c r="B50" s="419"/>
      <c r="C50" s="1627" t="s">
        <v>393</v>
      </c>
      <c r="D50" s="1627"/>
      <c r="E50" s="1627"/>
      <c r="F50" s="1627"/>
      <c r="G50" s="1627"/>
      <c r="H50" s="1627"/>
      <c r="I50" s="1627"/>
      <c r="J50" s="1627"/>
      <c r="K50" s="1627"/>
      <c r="L50" s="1627"/>
      <c r="M50" s="1627"/>
      <c r="N50" s="1627"/>
      <c r="O50" s="1627"/>
      <c r="P50" s="1627"/>
      <c r="Q50" s="1627"/>
      <c r="R50" s="445"/>
      <c r="S50" s="418"/>
    </row>
    <row r="51" spans="1:22" x14ac:dyDescent="0.2">
      <c r="A51" s="406"/>
      <c r="B51" s="416"/>
      <c r="C51" s="416"/>
      <c r="D51" s="416"/>
      <c r="E51" s="416"/>
      <c r="F51" s="416"/>
      <c r="G51" s="416"/>
      <c r="H51" s="468"/>
      <c r="I51" s="468"/>
      <c r="J51" s="468"/>
      <c r="K51" s="468"/>
      <c r="L51" s="711"/>
      <c r="M51" s="416"/>
      <c r="N51" s="1628">
        <v>42795</v>
      </c>
      <c r="O51" s="1628"/>
      <c r="P51" s="1628"/>
      <c r="Q51" s="1628"/>
      <c r="R51" s="637">
        <v>11</v>
      </c>
      <c r="S51" s="406"/>
    </row>
    <row r="52" spans="1:22" x14ac:dyDescent="0.2">
      <c r="A52" s="433"/>
      <c r="B52" s="433"/>
      <c r="C52" s="433"/>
      <c r="D52" s="433"/>
      <c r="E52" s="433"/>
      <c r="G52" s="433"/>
      <c r="H52" s="433"/>
      <c r="I52" s="433"/>
      <c r="J52" s="433"/>
      <c r="K52" s="433"/>
      <c r="L52" s="433"/>
      <c r="M52" s="433"/>
      <c r="N52" s="433"/>
      <c r="O52" s="433"/>
      <c r="P52" s="433"/>
      <c r="Q52" s="433"/>
      <c r="R52" s="433"/>
      <c r="S52" s="433"/>
    </row>
  </sheetData>
  <mergeCells count="10">
    <mergeCell ref="C48:Q48"/>
    <mergeCell ref="C50:Q50"/>
    <mergeCell ref="N51:Q51"/>
    <mergeCell ref="B1:H1"/>
    <mergeCell ref="C5:D6"/>
    <mergeCell ref="C8:D8"/>
    <mergeCell ref="C15:D15"/>
    <mergeCell ref="C16:D16"/>
    <mergeCell ref="E6:O6"/>
    <mergeCell ref="P6:Q6"/>
  </mergeCells>
  <conditionalFormatting sqref="E7:Q7 V7">
    <cfRule type="cellIs" dxfId="15"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6populacao2</vt:lpstr>
      <vt:lpstr>7empregoINE2</vt:lpstr>
      <vt:lpstr>8desemprego_INE2</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'6populacao2'!Área_de_Impressão</vt:lpstr>
      <vt:lpstr>'7empregoINE2'!Área_de_Impressão</vt:lpstr>
      <vt:lpstr>'8desemprego_INE2'!Área_de_Impressão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2017-03-31T16:00:15Z</cp:lastPrinted>
  <dcterms:created xsi:type="dcterms:W3CDTF">2004-03-02T09:49:36Z</dcterms:created>
  <dcterms:modified xsi:type="dcterms:W3CDTF">2017-04-28T18:08:28Z</dcterms:modified>
</cp:coreProperties>
</file>